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 Jaber\Desktop\الخاص 23\تقرير القطاع الخاص 2023\"/>
    </mc:Choice>
  </mc:AlternateContent>
  <bookViews>
    <workbookView xWindow="360" yWindow="240" windowWidth="9450" windowHeight="6615" tabRatio="892" firstSheet="34" activeTab="41"/>
  </bookViews>
  <sheets>
    <sheet name="الكلفه  للسنوات" sheetId="38" r:id="rId1"/>
    <sheet name="مؤشرات" sheetId="21" r:id="rId2"/>
    <sheet name="مخطط المؤشرات" sheetId="43" r:id="rId3"/>
    <sheet name="دور السكن ج" sheetId="19" r:id="rId4"/>
    <sheet name="دور السكن م" sheetId="20" r:id="rId5"/>
    <sheet name="عمارات سكنيه ج و م" sheetId="25" r:id="rId6"/>
    <sheet name="عمارات تجاريه ج" sheetId="27" r:id="rId7"/>
    <sheet name="عمارات تجاريه م" sheetId="28" r:id="rId8"/>
    <sheet name="ابنيه صناعيه ج" sheetId="34" r:id="rId9"/>
    <sheet name="صناعي اضافة" sheetId="57" r:id="rId10"/>
    <sheet name="ابنيه تجاريه ج" sheetId="36" r:id="rId11"/>
    <sheet name="ابنيه تجاريه م" sheetId="37" r:id="rId12"/>
    <sheet name="ابنيه اجتماعيه ج" sheetId="30" r:id="rId13"/>
    <sheet name="ابنيه اجتماعيه م" sheetId="31" r:id="rId14"/>
    <sheet name="العاملين" sheetId="22" r:id="rId15"/>
    <sheet name="مخطط العاملين" sheetId="46" r:id="rId16"/>
    <sheet name="طابوق" sheetId="32" r:id="rId17"/>
    <sheet name="بلوك" sheetId="18" r:id="rId18"/>
    <sheet name="مخطط الطابوق والبلوك" sheetId="48" r:id="rId19"/>
    <sheet name="حجر" sheetId="13" r:id="rId20"/>
    <sheet name="حصى" sheetId="5" r:id="rId21"/>
    <sheet name="رمل" sheetId="7" r:id="rId22"/>
    <sheet name="مخطط الحصى" sheetId="50" r:id="rId23"/>
    <sheet name="سمنت" sheetId="29" r:id="rId24"/>
    <sheet name="جص" sheetId="6" r:id="rId25"/>
    <sheet name="مخطط الجص والاسمنت" sheetId="53" r:id="rId26"/>
    <sheet name="كاشي" sheetId="11" r:id="rId27"/>
    <sheet name="كاشي2" sheetId="12" r:id="rId28"/>
    <sheet name="مخطط الكاشي" sheetId="55" r:id="rId29"/>
    <sheet name="حديد" sheetId="24" r:id="rId30"/>
    <sheet name="ابواب" sheetId="2" r:id="rId31"/>
    <sheet name="شبابيك" sheetId="1" r:id="rId32"/>
    <sheet name="ت.كهربائيه1" sheetId="4" r:id="rId33"/>
    <sheet name="ت.كهربائيه2" sheetId="3" r:id="rId34"/>
    <sheet name="ت.صحيه1" sheetId="9" r:id="rId35"/>
    <sheet name="ت.صحيه2" sheetId="8" r:id="rId36"/>
    <sheet name="ت.صحيه3" sheetId="10" r:id="rId37"/>
    <sheet name="مواد انشائيه1" sheetId="17" r:id="rId38"/>
    <sheet name="مواد انشائيه2" sheetId="16" r:id="rId39"/>
    <sheet name="مواد انشائيه3" sheetId="15" r:id="rId40"/>
    <sheet name="مواد انشائيه4" sheetId="39" r:id="rId41"/>
    <sheet name="الكلفه الكليه" sheetId="23" r:id="rId42"/>
    <sheet name="Sheet3" sheetId="59" r:id="rId43"/>
    <sheet name="Sheet1" sheetId="56" r:id="rId44"/>
  </sheets>
  <definedNames>
    <definedName name="_xlnm.Print_Area" localSheetId="30">ابواب!$A$1:$L$25</definedName>
    <definedName name="_xlnm.Print_Area" localSheetId="14">العاملين!$A$1:$L$24</definedName>
    <definedName name="_xlnm.Print_Area" localSheetId="0">'الكلفه  للسنوات'!$A$1:$I$55</definedName>
    <definedName name="_xlnm.Print_Area" localSheetId="41">'الكلفه الكليه'!$A$1:$G$24</definedName>
    <definedName name="_xlnm.Print_Area" localSheetId="17">بلوك!$A$1:$J$25</definedName>
    <definedName name="_xlnm.Print_Area" localSheetId="34">ت.صحيه1!$A$1:$M$25</definedName>
    <definedName name="_xlnm.Print_Area" localSheetId="35">ت.صحيه2!$A$1:$J$27</definedName>
    <definedName name="_xlnm.Print_Area" localSheetId="36">ت.صحيه3!$A$1:$I$24</definedName>
    <definedName name="_xlnm.Print_Area" localSheetId="32">ت.كهربائيه1!$A$1:$J$24</definedName>
    <definedName name="_xlnm.Print_Area" localSheetId="33">ت.كهربائيه2!$A$1:$G$24</definedName>
    <definedName name="_xlnm.Print_Area" localSheetId="29">حديد!$A$1:$G$24</definedName>
    <definedName name="_xlnm.Print_Area" localSheetId="20">حصى!$A$1:$H$25</definedName>
    <definedName name="_xlnm.Print_Area" localSheetId="3">'دور السكن ج'!$A$1:$J$25</definedName>
    <definedName name="_xlnm.Print_Area" localSheetId="23">سمنت!$A$1:$K$26</definedName>
    <definedName name="_xlnm.Print_Area" localSheetId="31">شبابيك!$A$1:$H$25</definedName>
    <definedName name="_xlnm.Print_Area" localSheetId="9">'صناعي اضافة'!$A$1:$F$16</definedName>
    <definedName name="_xlnm.Print_Area" localSheetId="16">طابوق!$A$1:$J$25</definedName>
    <definedName name="_xlnm.Print_Area" localSheetId="6">'عمارات تجاريه ج'!$A$1:$K$25</definedName>
    <definedName name="_xlnm.Print_Area" localSheetId="7">'عمارات تجاريه م'!$A$1:$J$19</definedName>
    <definedName name="_xlnm.Print_Area" localSheetId="26">كاشي!$A$1:$J$27</definedName>
    <definedName name="_xlnm.Print_Area" localSheetId="27">كاشي2!$A$1:$J$25</definedName>
    <definedName name="_xlnm.Print_Area" localSheetId="18">'مخطط الطابوق والبلوك'!$A$1:$O$27</definedName>
    <definedName name="_xlnm.Print_Area" localSheetId="37">'مواد انشائيه1'!$A$1:$H$24</definedName>
    <definedName name="_xlnm.Print_Area" localSheetId="38">'مواد انشائيه2'!$A$1:$J$24</definedName>
    <definedName name="_xlnm.Print_Area" localSheetId="39">'مواد انشائيه3'!$A$1:$H$24</definedName>
    <definedName name="_xlnm.Print_Area" localSheetId="40">'مواد انشائيه4'!$A$1:$J$24</definedName>
    <definedName name="_xlnm.Print_Area" localSheetId="1">مؤشرات!$A$1:$K$19</definedName>
  </definedNames>
  <calcPr calcId="162913"/>
</workbook>
</file>

<file path=xl/calcChain.xml><?xml version="1.0" encoding="utf-8"?>
<calcChain xmlns="http://schemas.openxmlformats.org/spreadsheetml/2006/main">
  <c r="E11" i="25" l="1"/>
  <c r="F23" i="6" l="1"/>
  <c r="J10" i="21" l="1"/>
  <c r="J11" i="21"/>
  <c r="J12" i="21"/>
  <c r="J13" i="21"/>
  <c r="J14" i="21"/>
  <c r="J9" i="21"/>
  <c r="I10" i="21"/>
  <c r="I11" i="21"/>
  <c r="I12" i="21"/>
  <c r="I13" i="21"/>
  <c r="I14" i="21"/>
  <c r="I9" i="21"/>
  <c r="H10" i="21"/>
  <c r="H11" i="21"/>
  <c r="H12" i="21"/>
  <c r="H13" i="21"/>
  <c r="H14" i="21"/>
  <c r="H9" i="21"/>
  <c r="D13" i="31"/>
  <c r="E13" i="31"/>
  <c r="F13" i="31"/>
  <c r="G13" i="31"/>
  <c r="C13" i="31"/>
  <c r="D18" i="30"/>
  <c r="E18" i="30"/>
  <c r="F18" i="30"/>
  <c r="G18" i="30"/>
  <c r="H18" i="30"/>
  <c r="C18" i="30"/>
  <c r="C13" i="37"/>
  <c r="D13" i="37"/>
  <c r="E13" i="37"/>
  <c r="F13" i="37"/>
  <c r="G13" i="37"/>
  <c r="H13" i="37"/>
  <c r="B13" i="37"/>
  <c r="C20" i="36"/>
  <c r="D20" i="36"/>
  <c r="E20" i="36"/>
  <c r="F20" i="36"/>
  <c r="G20" i="36"/>
  <c r="H20" i="36"/>
  <c r="I20" i="36"/>
  <c r="B20" i="36"/>
  <c r="C13" i="57"/>
  <c r="D13" i="57"/>
  <c r="E13" i="57"/>
  <c r="B13" i="57"/>
  <c r="D11" i="25"/>
  <c r="F11" i="25"/>
  <c r="G11" i="25"/>
  <c r="H11" i="25"/>
  <c r="I11" i="25"/>
  <c r="C11" i="25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9" i="23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9" i="39"/>
  <c r="H10" i="10" l="1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9" i="10"/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9" i="3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9" i="2"/>
  <c r="E24" i="24"/>
  <c r="C24" i="24"/>
  <c r="D24" i="24"/>
  <c r="C24" i="2"/>
  <c r="D24" i="2"/>
  <c r="E24" i="2"/>
  <c r="F24" i="2"/>
  <c r="G24" i="2"/>
  <c r="H24" i="2"/>
  <c r="I24" i="2"/>
  <c r="B24" i="2"/>
  <c r="K24" i="2" l="1"/>
  <c r="J24" i="2"/>
  <c r="C24" i="19"/>
  <c r="F21" i="24"/>
  <c r="F20" i="24"/>
  <c r="F10" i="24" l="1"/>
  <c r="F11" i="24"/>
  <c r="F12" i="24"/>
  <c r="F13" i="24"/>
  <c r="F14" i="24"/>
  <c r="F15" i="24"/>
  <c r="F16" i="24"/>
  <c r="F17" i="24"/>
  <c r="F18" i="24"/>
  <c r="F19" i="24"/>
  <c r="F22" i="24"/>
  <c r="F23" i="24"/>
  <c r="F9" i="24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9" i="12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9" i="6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9" i="29"/>
  <c r="F24" i="24" l="1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9" i="7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9" i="13"/>
  <c r="C24" i="13"/>
  <c r="D24" i="13"/>
  <c r="E24" i="13"/>
  <c r="B24" i="13"/>
  <c r="H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9" i="32"/>
  <c r="H10" i="32"/>
  <c r="H11" i="32"/>
  <c r="H12" i="32"/>
  <c r="H13" i="32"/>
  <c r="H14" i="32"/>
  <c r="H15" i="32"/>
  <c r="H16" i="32"/>
  <c r="H17" i="32"/>
  <c r="H18" i="32"/>
  <c r="H19" i="32"/>
  <c r="H20" i="32"/>
  <c r="H21" i="32"/>
  <c r="H22" i="32"/>
  <c r="H23" i="32"/>
  <c r="H9" i="32"/>
  <c r="I9" i="22"/>
  <c r="K9" i="22" s="1"/>
  <c r="I10" i="22"/>
  <c r="K10" i="22" s="1"/>
  <c r="I11" i="22"/>
  <c r="K11" i="22" s="1"/>
  <c r="I12" i="22"/>
  <c r="K12" i="22" s="1"/>
  <c r="I13" i="22"/>
  <c r="K13" i="22" s="1"/>
  <c r="I14" i="22"/>
  <c r="K14" i="22" s="1"/>
  <c r="I15" i="22"/>
  <c r="K15" i="22" s="1"/>
  <c r="I16" i="22"/>
  <c r="K16" i="22" s="1"/>
  <c r="I17" i="22"/>
  <c r="K17" i="22" s="1"/>
  <c r="I18" i="22"/>
  <c r="K18" i="22" s="1"/>
  <c r="I19" i="22"/>
  <c r="K19" i="22" s="1"/>
  <c r="I20" i="22"/>
  <c r="K20" i="22" s="1"/>
  <c r="I21" i="22"/>
  <c r="K21" i="22" s="1"/>
  <c r="I22" i="22"/>
  <c r="K22" i="22" s="1"/>
  <c r="I8" i="22"/>
  <c r="K8" i="22" s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8" i="22"/>
  <c r="G24" i="19"/>
  <c r="B24" i="19"/>
  <c r="G24" i="13" l="1"/>
  <c r="F24" i="13"/>
  <c r="C23" i="27"/>
  <c r="D24" i="4" l="1"/>
  <c r="C17" i="34" l="1"/>
  <c r="C24" i="23" l="1"/>
  <c r="C24" i="39" l="1"/>
  <c r="D24" i="39"/>
  <c r="E24" i="39"/>
  <c r="F24" i="39"/>
  <c r="G24" i="39"/>
  <c r="B24" i="39"/>
  <c r="C24" i="15"/>
  <c r="D24" i="15"/>
  <c r="E24" i="15"/>
  <c r="F24" i="15"/>
  <c r="G24" i="15"/>
  <c r="B24" i="15"/>
  <c r="C24" i="16"/>
  <c r="D24" i="16"/>
  <c r="E24" i="16"/>
  <c r="F24" i="16"/>
  <c r="G24" i="16"/>
  <c r="H24" i="16"/>
  <c r="I24" i="16"/>
  <c r="B24" i="16"/>
  <c r="C24" i="17"/>
  <c r="D24" i="17"/>
  <c r="E24" i="17"/>
  <c r="F24" i="17"/>
  <c r="G24" i="17"/>
  <c r="B24" i="17"/>
  <c r="H24" i="39" l="1"/>
  <c r="C24" i="10"/>
  <c r="D24" i="10"/>
  <c r="E24" i="10"/>
  <c r="F24" i="10"/>
  <c r="G24" i="10"/>
  <c r="B24" i="10"/>
  <c r="C24" i="8"/>
  <c r="D24" i="8"/>
  <c r="E24" i="8"/>
  <c r="F24" i="8"/>
  <c r="G24" i="8"/>
  <c r="H24" i="8"/>
  <c r="I24" i="8"/>
  <c r="B24" i="8"/>
  <c r="C24" i="9"/>
  <c r="D24" i="9"/>
  <c r="E24" i="9"/>
  <c r="F24" i="9"/>
  <c r="G24" i="9"/>
  <c r="H24" i="9"/>
  <c r="I24" i="9"/>
  <c r="J24" i="9"/>
  <c r="K24" i="9"/>
  <c r="B24" i="9"/>
  <c r="C24" i="3"/>
  <c r="D24" i="3"/>
  <c r="E24" i="3"/>
  <c r="B24" i="3"/>
  <c r="E24" i="4"/>
  <c r="F24" i="4"/>
  <c r="G24" i="4"/>
  <c r="H24" i="4"/>
  <c r="I24" i="4"/>
  <c r="B24" i="4"/>
  <c r="C24" i="4"/>
  <c r="H24" i="10" l="1"/>
  <c r="F24" i="3"/>
  <c r="C24" i="1"/>
  <c r="D24" i="1"/>
  <c r="E24" i="1"/>
  <c r="B24" i="1"/>
  <c r="B24" i="24"/>
  <c r="C24" i="12"/>
  <c r="D24" i="12"/>
  <c r="E24" i="12"/>
  <c r="F24" i="12"/>
  <c r="G24" i="12"/>
  <c r="B24" i="12"/>
  <c r="C24" i="11"/>
  <c r="D24" i="11"/>
  <c r="E24" i="11"/>
  <c r="F24" i="11"/>
  <c r="G24" i="11"/>
  <c r="H24" i="11"/>
  <c r="I24" i="11"/>
  <c r="B24" i="11"/>
  <c r="C24" i="29"/>
  <c r="D24" i="29"/>
  <c r="E24" i="29"/>
  <c r="F24" i="29"/>
  <c r="G24" i="29"/>
  <c r="B24" i="29"/>
  <c r="C24" i="7"/>
  <c r="D24" i="7"/>
  <c r="E24" i="7"/>
  <c r="B24" i="7"/>
  <c r="G24" i="7"/>
  <c r="F24" i="7"/>
  <c r="C24" i="5"/>
  <c r="D24" i="5"/>
  <c r="E24" i="5"/>
  <c r="B24" i="5"/>
  <c r="C24" i="18"/>
  <c r="D24" i="18"/>
  <c r="E24" i="18"/>
  <c r="F24" i="18"/>
  <c r="G24" i="18"/>
  <c r="H24" i="18"/>
  <c r="I24" i="18"/>
  <c r="B24" i="18"/>
  <c r="C24" i="32"/>
  <c r="D24" i="32"/>
  <c r="E24" i="32"/>
  <c r="F24" i="32"/>
  <c r="G24" i="32"/>
  <c r="H24" i="32"/>
  <c r="B24" i="32"/>
  <c r="G24" i="1" l="1"/>
  <c r="F24" i="1"/>
  <c r="I24" i="12"/>
  <c r="I24" i="29"/>
  <c r="H24" i="29"/>
  <c r="F24" i="5"/>
  <c r="G24" i="5"/>
  <c r="H24" i="12"/>
  <c r="I24" i="32"/>
  <c r="D24" i="23" l="1"/>
  <c r="B24" i="23"/>
  <c r="D17" i="34"/>
  <c r="E17" i="34"/>
  <c r="F17" i="34"/>
  <c r="G17" i="34"/>
  <c r="H17" i="34"/>
  <c r="D15" i="28"/>
  <c r="E15" i="28"/>
  <c r="F15" i="28"/>
  <c r="G15" i="28"/>
  <c r="H15" i="28"/>
  <c r="I15" i="28"/>
  <c r="C15" i="28"/>
  <c r="D23" i="27"/>
  <c r="E23" i="27"/>
  <c r="F23" i="27"/>
  <c r="G23" i="27"/>
  <c r="H23" i="27"/>
  <c r="I23" i="27"/>
  <c r="J23" i="27"/>
  <c r="D24" i="19"/>
  <c r="E24" i="19"/>
  <c r="F24" i="19"/>
  <c r="B15" i="21" l="1"/>
  <c r="F23" i="22" l="1"/>
  <c r="D23" i="22"/>
  <c r="B23" i="22"/>
  <c r="J23" i="22"/>
  <c r="H23" i="22" l="1"/>
  <c r="G23" i="22" l="1"/>
  <c r="C23" i="22"/>
  <c r="E23" i="22"/>
  <c r="I23" i="22" l="1"/>
  <c r="K23" i="22"/>
  <c r="F24" i="6" l="1"/>
  <c r="D24" i="6"/>
  <c r="B24" i="6"/>
  <c r="E24" i="6"/>
  <c r="C24" i="6"/>
  <c r="G24" i="6" l="1"/>
  <c r="E24" i="20"/>
  <c r="G15" i="21" l="1"/>
  <c r="F15" i="21"/>
  <c r="E15" i="21"/>
  <c r="D15" i="21"/>
  <c r="C15" i="21"/>
  <c r="I15" i="21"/>
  <c r="F24" i="20"/>
  <c r="D24" i="20"/>
  <c r="C24" i="20"/>
  <c r="B24" i="20"/>
  <c r="H15" i="21" l="1"/>
  <c r="J15" i="21"/>
</calcChain>
</file>

<file path=xl/sharedStrings.xml><?xml version="1.0" encoding="utf-8"?>
<sst xmlns="http://schemas.openxmlformats.org/spreadsheetml/2006/main" count="2016" uniqueCount="485">
  <si>
    <t>المجموع</t>
  </si>
  <si>
    <t>Total</t>
  </si>
  <si>
    <t>صلاح الدين</t>
  </si>
  <si>
    <t>ديالى</t>
  </si>
  <si>
    <t>بغداد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</si>
  <si>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</si>
  <si>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</si>
  <si>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</si>
  <si>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</si>
  <si>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</si>
  <si>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</si>
  <si>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</si>
  <si>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</si>
  <si>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</si>
  <si>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Salah AL-Deen</t>
  </si>
  <si>
    <t>Diala</t>
  </si>
  <si>
    <t>Baghdad</t>
  </si>
  <si>
    <t>Al-Najaf</t>
  </si>
  <si>
    <t>Al-Qadisiya</t>
  </si>
  <si>
    <t>Al-Muthanna</t>
  </si>
  <si>
    <t>Thi-Qar</t>
  </si>
  <si>
    <t>Wasit</t>
  </si>
  <si>
    <t>Basrah</t>
  </si>
  <si>
    <t>Babylon</t>
  </si>
  <si>
    <t>Maysan</t>
  </si>
  <si>
    <t>Governorate</t>
  </si>
  <si>
    <t>العدد</t>
  </si>
  <si>
    <t>Number</t>
  </si>
  <si>
    <t xml:space="preserve">Cost </t>
  </si>
  <si>
    <t>كركوك</t>
  </si>
  <si>
    <t>Karkuk</t>
  </si>
  <si>
    <t>المادة: تأسيسات كهربائية</t>
  </si>
  <si>
    <t>بوري</t>
  </si>
  <si>
    <t>سنك</t>
  </si>
  <si>
    <t>حمام كامل ملون</t>
  </si>
  <si>
    <t>طن</t>
  </si>
  <si>
    <t>سركت بريكر</t>
  </si>
  <si>
    <t>حديدية</t>
  </si>
  <si>
    <t>المنيوم</t>
  </si>
  <si>
    <t>انابيب بلاستيكية</t>
  </si>
  <si>
    <t>م</t>
  </si>
  <si>
    <t>m</t>
  </si>
  <si>
    <t>عادي</t>
  </si>
  <si>
    <t>فني</t>
  </si>
  <si>
    <t>بلكات</t>
  </si>
  <si>
    <t>مشطفة</t>
  </si>
  <si>
    <t>سويج رئيسي</t>
  </si>
  <si>
    <t>سويجات</t>
  </si>
  <si>
    <t>المحافظـة</t>
  </si>
  <si>
    <t>المحافظـــة</t>
  </si>
  <si>
    <t>المحافظــــة</t>
  </si>
  <si>
    <t>Table (16)</t>
  </si>
  <si>
    <t>المحافظة</t>
  </si>
  <si>
    <t xml:space="preserve">منهول </t>
  </si>
  <si>
    <t xml:space="preserve">خزان ماء </t>
  </si>
  <si>
    <t>انابيب آهين</t>
  </si>
  <si>
    <t>المحافظــة</t>
  </si>
  <si>
    <t>فرفوري</t>
  </si>
  <si>
    <t>موزائيك</t>
  </si>
  <si>
    <t>موزائيك صب موقعي</t>
  </si>
  <si>
    <t>مرمر</t>
  </si>
  <si>
    <t>سيراميك</t>
  </si>
  <si>
    <t>شتايكر</t>
  </si>
  <si>
    <t>صبات درج</t>
  </si>
  <si>
    <t>خشب</t>
  </si>
  <si>
    <t>عدد</t>
  </si>
  <si>
    <t>لتر</t>
  </si>
  <si>
    <t>لباد</t>
  </si>
  <si>
    <t>مبيد حشرات</t>
  </si>
  <si>
    <t>مانع الرطوبة</t>
  </si>
  <si>
    <t>قير</t>
  </si>
  <si>
    <t>زجاج</t>
  </si>
  <si>
    <t>Table (3)</t>
  </si>
  <si>
    <t>عدد الغرف</t>
  </si>
  <si>
    <t xml:space="preserve">عدد الدكاكين </t>
  </si>
  <si>
    <t>مساحة العرصة</t>
  </si>
  <si>
    <t>مساحة البناء</t>
  </si>
  <si>
    <t>الكلفة التخمينية</t>
  </si>
  <si>
    <t>المحافظــــــــة</t>
  </si>
  <si>
    <t>مساحة البناء (م²)</t>
  </si>
  <si>
    <t xml:space="preserve">الكلفة التخمينية  </t>
  </si>
  <si>
    <t>جديـــــــــــــــــــــــد</t>
  </si>
  <si>
    <t xml:space="preserve">إضافــــــــــــــــــــــــة </t>
  </si>
  <si>
    <t>Table( 2 )</t>
  </si>
  <si>
    <t>Cost</t>
  </si>
  <si>
    <t>Table (15)</t>
  </si>
  <si>
    <t>عمال غير ماهرين</t>
  </si>
  <si>
    <t>عمال شبه ماهرين</t>
  </si>
  <si>
    <t>عمال ماهرين</t>
  </si>
  <si>
    <t>Unskilled Workers</t>
  </si>
  <si>
    <t>Semi Skilled Workers</t>
  </si>
  <si>
    <t>Skilled Workers</t>
  </si>
  <si>
    <t>الاجور</t>
  </si>
  <si>
    <t>Wages</t>
  </si>
  <si>
    <t>جدول رقم (17)</t>
  </si>
  <si>
    <t>Table (17)</t>
  </si>
  <si>
    <t>قيمة المواد الانشائية</t>
  </si>
  <si>
    <t>الأجور المدفوعة</t>
  </si>
  <si>
    <t>الكلفة الكلية</t>
  </si>
  <si>
    <t>Paid wages</t>
  </si>
  <si>
    <t>شيش</t>
  </si>
  <si>
    <t xml:space="preserve">طن </t>
  </si>
  <si>
    <t>Table ( 5 )</t>
  </si>
  <si>
    <t>عدد الطوابق</t>
  </si>
  <si>
    <t>عدد الشقق</t>
  </si>
  <si>
    <t>عدد الدكاكين</t>
  </si>
  <si>
    <t>Table ( 6 )</t>
  </si>
  <si>
    <t>TOTAL</t>
  </si>
  <si>
    <t>Table ( 7 )</t>
  </si>
  <si>
    <t>Table ( 8 )</t>
  </si>
  <si>
    <t>مقاوم</t>
  </si>
  <si>
    <t>ابيض</t>
  </si>
  <si>
    <t>Table (13)</t>
  </si>
  <si>
    <t>جدول رقم ( 14 )</t>
  </si>
  <si>
    <t xml:space="preserve">Table( 14 ) </t>
  </si>
  <si>
    <t>Bricks</t>
  </si>
  <si>
    <t>عدد المعامل</t>
  </si>
  <si>
    <t>مساحة العرصة (م²)</t>
  </si>
  <si>
    <t xml:space="preserve">  مساحة البناء (  م²)</t>
  </si>
  <si>
    <t>Table ( 11 )</t>
  </si>
  <si>
    <t xml:space="preserve">     الكلفة التخمينية   </t>
  </si>
  <si>
    <t xml:space="preserve">الكلفة التخمينية </t>
  </si>
  <si>
    <t xml:space="preserve">  الكلفة التخمينية  </t>
  </si>
  <si>
    <t xml:space="preserve">    الكلفة التخمينية       </t>
  </si>
  <si>
    <t xml:space="preserve">       الكلفة التخمينية            </t>
  </si>
  <si>
    <t xml:space="preserve">الكلفة التخمينية           </t>
  </si>
  <si>
    <t>L</t>
  </si>
  <si>
    <t>m²</t>
  </si>
  <si>
    <t>No.</t>
  </si>
  <si>
    <t>m³</t>
  </si>
  <si>
    <t>ton</t>
  </si>
  <si>
    <t xml:space="preserve">Area of Land    </t>
  </si>
  <si>
    <t xml:space="preserve">Area of Building </t>
  </si>
  <si>
    <t xml:space="preserve">Area of Land </t>
  </si>
  <si>
    <t xml:space="preserve">Est. Cost </t>
  </si>
  <si>
    <t xml:space="preserve">      Est. Cost</t>
  </si>
  <si>
    <t>المحافظه</t>
  </si>
  <si>
    <t xml:space="preserve">Building Area </t>
  </si>
  <si>
    <t xml:space="preserve">Land Area </t>
  </si>
  <si>
    <t xml:space="preserve">المحافظــــــــة        </t>
  </si>
  <si>
    <t>Shops</t>
  </si>
  <si>
    <t xml:space="preserve"> Shops</t>
  </si>
  <si>
    <t xml:space="preserve">Est.Cost </t>
  </si>
  <si>
    <t>Stone</t>
  </si>
  <si>
    <t>New Building</t>
  </si>
  <si>
    <t>بناء جديد</t>
  </si>
  <si>
    <t>irons</t>
  </si>
  <si>
    <t>Flats</t>
  </si>
  <si>
    <t>New building</t>
  </si>
  <si>
    <t>New buildings</t>
  </si>
  <si>
    <t xml:space="preserve">خشب صاج    </t>
  </si>
  <si>
    <t xml:space="preserve">خشب جام           </t>
  </si>
  <si>
    <t>Ton</t>
  </si>
  <si>
    <t>Eest.Cost</t>
  </si>
  <si>
    <t>New</t>
  </si>
  <si>
    <t>Rooms</t>
  </si>
  <si>
    <t xml:space="preserve">     No.</t>
  </si>
  <si>
    <t xml:space="preserve">   No.</t>
  </si>
  <si>
    <t xml:space="preserve"> شبابيك</t>
  </si>
  <si>
    <t>Aluminum</t>
  </si>
  <si>
    <t>Wire</t>
  </si>
  <si>
    <t>Wood Jam</t>
  </si>
  <si>
    <t>Iron</t>
  </si>
  <si>
    <t>Normal</t>
  </si>
  <si>
    <t>Art</t>
  </si>
  <si>
    <t>Water tank</t>
  </si>
  <si>
    <t>Glass</t>
  </si>
  <si>
    <t>Taps</t>
  </si>
  <si>
    <t xml:space="preserve">تراب         </t>
  </si>
  <si>
    <t xml:space="preserve"> جص</t>
  </si>
  <si>
    <t xml:space="preserve"> تأسيسات صحية            </t>
  </si>
  <si>
    <t xml:space="preserve"> تأسيسات صحية</t>
  </si>
  <si>
    <t xml:space="preserve"> مواد انشائية اخرى</t>
  </si>
  <si>
    <t>Other Constructions Material</t>
  </si>
  <si>
    <t xml:space="preserve"> بلوك        </t>
  </si>
  <si>
    <t xml:space="preserve"> طابوق</t>
  </si>
  <si>
    <t xml:space="preserve"> تأسيسات كهربائية</t>
  </si>
  <si>
    <t xml:space="preserve">        أبواب</t>
  </si>
  <si>
    <t>حصى</t>
  </si>
  <si>
    <t xml:space="preserve"> رمل</t>
  </si>
  <si>
    <t>Sand</t>
  </si>
  <si>
    <t>Table ( 9 )</t>
  </si>
  <si>
    <t xml:space="preserve">Residential </t>
  </si>
  <si>
    <t>Social Purposes</t>
  </si>
  <si>
    <t>cost</t>
  </si>
  <si>
    <t xml:space="preserve">المجمـــوع    </t>
  </si>
  <si>
    <t>م²</t>
  </si>
  <si>
    <t>n.</t>
  </si>
  <si>
    <t>الكلفة التخمينيه</t>
  </si>
  <si>
    <t xml:space="preserve"> تابع جدول رقم (16)</t>
  </si>
  <si>
    <t>cement</t>
  </si>
  <si>
    <t>مساحة العرصة (م)²</t>
  </si>
  <si>
    <t>م³</t>
  </si>
  <si>
    <t>تاسيسات صحية</t>
  </si>
  <si>
    <t>فلنتكـوت عازل</t>
  </si>
  <si>
    <t>NO.</t>
  </si>
  <si>
    <t>Table(1 )</t>
  </si>
  <si>
    <t>مساحة البناء م²</t>
  </si>
  <si>
    <t>مكسر</t>
  </si>
  <si>
    <t>اسود</t>
  </si>
  <si>
    <t>احمر</t>
  </si>
  <si>
    <t>Ceramics</t>
  </si>
  <si>
    <t>Steiger</t>
  </si>
  <si>
    <t>العدد : بالالف</t>
  </si>
  <si>
    <t>الكلفه:الف دينار</t>
  </si>
  <si>
    <r>
      <t>مساحة العرصة (م</t>
    </r>
    <r>
      <rPr>
        <b/>
        <sz val="11"/>
        <rFont val="Calibri"/>
        <family val="2"/>
      </rPr>
      <t>²)</t>
    </r>
  </si>
  <si>
    <t xml:space="preserve">  الكلفة التخمينية        </t>
  </si>
  <si>
    <t>الاجور:الف دينار</t>
  </si>
  <si>
    <t xml:space="preserve">      عادي</t>
  </si>
  <si>
    <t xml:space="preserve">     جمهوري</t>
  </si>
  <si>
    <t xml:space="preserve">     حجم كبير</t>
  </si>
  <si>
    <t xml:space="preserve">   حجم متوسط</t>
  </si>
  <si>
    <t xml:space="preserve">    حجم صغير</t>
  </si>
  <si>
    <t xml:space="preserve">Small size   </t>
  </si>
  <si>
    <t xml:space="preserve">     المجموع</t>
  </si>
  <si>
    <t xml:space="preserve">Total      </t>
  </si>
  <si>
    <t xml:space="preserve">       مقطع</t>
  </si>
  <si>
    <t xml:space="preserve">        خام</t>
  </si>
  <si>
    <t xml:space="preserve">Raw       </t>
  </si>
  <si>
    <t xml:space="preserve">      المجموع</t>
  </si>
  <si>
    <t xml:space="preserve">Total         </t>
  </si>
  <si>
    <t>حجر</t>
  </si>
  <si>
    <t xml:space="preserve">Meduim size   </t>
  </si>
  <si>
    <r>
      <t>م</t>
    </r>
    <r>
      <rPr>
        <b/>
        <sz val="11"/>
        <rFont val="Calibri"/>
        <family val="2"/>
      </rPr>
      <t>²</t>
    </r>
  </si>
  <si>
    <r>
      <t>m</t>
    </r>
    <r>
      <rPr>
        <b/>
        <sz val="11"/>
        <rFont val="Calibri"/>
        <family val="2"/>
      </rPr>
      <t>²</t>
    </r>
  </si>
  <si>
    <t xml:space="preserve">      شيلمان</t>
  </si>
  <si>
    <t>الكلفة</t>
  </si>
  <si>
    <t>كلفة</t>
  </si>
  <si>
    <t xml:space="preserve"> الكلفة</t>
  </si>
  <si>
    <t xml:space="preserve">     الكلفة                    </t>
  </si>
  <si>
    <t xml:space="preserve">       سلك</t>
  </si>
  <si>
    <t xml:space="preserve">     مراحيض</t>
  </si>
  <si>
    <t xml:space="preserve">Toilets     </t>
  </si>
  <si>
    <t xml:space="preserve">       بانيو</t>
  </si>
  <si>
    <t xml:space="preserve">     مغاسل</t>
  </si>
  <si>
    <r>
      <t>م</t>
    </r>
    <r>
      <rPr>
        <b/>
        <sz val="11"/>
        <rFont val="Aharoni"/>
        <charset val="177"/>
      </rPr>
      <t>²</t>
    </r>
  </si>
  <si>
    <r>
      <t>m</t>
    </r>
    <r>
      <rPr>
        <b/>
        <sz val="11"/>
        <rFont val="Aharoni"/>
        <charset val="177"/>
      </rPr>
      <t>²</t>
    </r>
  </si>
  <si>
    <r>
      <t>م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</si>
  <si>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</si>
  <si>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Calibri"/>
        <family val="2"/>
      </rPr>
      <t>³</t>
    </r>
  </si>
  <si>
    <t xml:space="preserve">   سقوف ثانويه</t>
  </si>
  <si>
    <t xml:space="preserve">   شبابيك الدكتات</t>
  </si>
  <si>
    <t>Republican</t>
  </si>
  <si>
    <t>Metal</t>
  </si>
  <si>
    <t>pluge</t>
  </si>
  <si>
    <t>Dust</t>
  </si>
  <si>
    <t>Secondary ceilings</t>
  </si>
  <si>
    <t xml:space="preserve">         كتائب الشبابيك</t>
  </si>
  <si>
    <t>Resistant</t>
  </si>
  <si>
    <t xml:space="preserve">Bath tub    </t>
  </si>
  <si>
    <t>Snik</t>
  </si>
  <si>
    <t>Rubber</t>
  </si>
  <si>
    <t xml:space="preserve">دور سكن  </t>
  </si>
  <si>
    <t xml:space="preserve">Dwelling </t>
  </si>
  <si>
    <t xml:space="preserve">العمارات السكنية </t>
  </si>
  <si>
    <t xml:space="preserve">العمارات التجارية </t>
  </si>
  <si>
    <t>Commercial</t>
  </si>
  <si>
    <t xml:space="preserve">أبنية  صناعية  </t>
  </si>
  <si>
    <t>Industrial</t>
  </si>
  <si>
    <t xml:space="preserve">أبنية  تجارية </t>
  </si>
  <si>
    <t>أبنية اجتماعية</t>
  </si>
  <si>
    <t xml:space="preserve">المجموع     </t>
  </si>
  <si>
    <t>انواع البناء</t>
  </si>
  <si>
    <t xml:space="preserve">con. ( 16 )              Other constuction material                                           </t>
  </si>
  <si>
    <t>الكلفة الكلية (مليون )</t>
  </si>
  <si>
    <t xml:space="preserve"> بلاط الارضية     (كاشي)</t>
  </si>
  <si>
    <t>Million</t>
  </si>
  <si>
    <t>Thrmeston</t>
  </si>
  <si>
    <t>Grit</t>
  </si>
  <si>
    <t>Marble</t>
  </si>
  <si>
    <t>Mosaic</t>
  </si>
  <si>
    <t>Floor tile</t>
  </si>
  <si>
    <t xml:space="preserve">Mosaic </t>
  </si>
  <si>
    <t xml:space="preserve">cost </t>
  </si>
  <si>
    <t>Tar</t>
  </si>
  <si>
    <t>Insecticide</t>
  </si>
  <si>
    <t>Flintcoat</t>
  </si>
  <si>
    <t>Duct windows</t>
  </si>
  <si>
    <t>Cast iron</t>
  </si>
  <si>
    <t>Tube</t>
  </si>
  <si>
    <t>Key</t>
  </si>
  <si>
    <t>Keys</t>
  </si>
  <si>
    <t>Washbasin</t>
  </si>
  <si>
    <t>Keyhole</t>
  </si>
  <si>
    <t>Bidet</t>
  </si>
  <si>
    <t>Slighted tubes</t>
  </si>
  <si>
    <t xml:space="preserve">Colored Bathroom </t>
  </si>
  <si>
    <t>Factories</t>
  </si>
  <si>
    <t>Addition</t>
  </si>
  <si>
    <t xml:space="preserve">  Rooms</t>
  </si>
  <si>
    <t>Red</t>
  </si>
  <si>
    <t>Black</t>
  </si>
  <si>
    <t>White</t>
  </si>
  <si>
    <t>Wood saj</t>
  </si>
  <si>
    <t>Wood</t>
  </si>
  <si>
    <t>Moisture Anti</t>
  </si>
  <si>
    <t xml:space="preserve">Big size   </t>
  </si>
  <si>
    <t xml:space="preserve">Broken    </t>
  </si>
  <si>
    <t>Broken</t>
  </si>
  <si>
    <t>أضافات البناء</t>
  </si>
  <si>
    <t>العدد : الف بلوكه</t>
  </si>
  <si>
    <t>Conclusively   cycle</t>
  </si>
  <si>
    <t xml:space="preserve">الكلفة : الف دينار </t>
  </si>
  <si>
    <t>Dwellings Built</t>
  </si>
  <si>
    <t>AverageNumber of Employees</t>
  </si>
  <si>
    <t>Value ​​of Construction materials</t>
  </si>
  <si>
    <t>Residential Buildings</t>
  </si>
  <si>
    <t>WagesPaid</t>
  </si>
  <si>
    <t>Type of  Building</t>
  </si>
  <si>
    <t xml:space="preserve">New Dwellings </t>
  </si>
  <si>
    <t>Table (4)   Additions</t>
  </si>
  <si>
    <t>Flour</t>
  </si>
  <si>
    <t>Additions</t>
  </si>
  <si>
    <t xml:space="preserve">  Cement Bricks</t>
  </si>
  <si>
    <t xml:space="preserve">Con. ( 16)  </t>
  </si>
  <si>
    <t>Con. (16)</t>
  </si>
  <si>
    <t>Plaster</t>
  </si>
  <si>
    <t>Floor Tile</t>
  </si>
  <si>
    <t xml:space="preserve">Con. ( 16)        </t>
  </si>
  <si>
    <t>FollowingTable ( 16 )</t>
  </si>
  <si>
    <t>Con. (16)         Doors</t>
  </si>
  <si>
    <t xml:space="preserve">Con. (16) </t>
  </si>
  <si>
    <t>Windows</t>
  </si>
  <si>
    <t>Electrical Enstallation</t>
  </si>
  <si>
    <t>Sanitary Enstallation</t>
  </si>
  <si>
    <t xml:space="preserve">         Plastic Tubes</t>
  </si>
  <si>
    <t>Steps to Staires</t>
  </si>
  <si>
    <t>Frame For Windows</t>
  </si>
  <si>
    <t>TotalCost</t>
  </si>
  <si>
    <t>Value of construction Materials</t>
  </si>
  <si>
    <t xml:space="preserve"> year</t>
  </si>
  <si>
    <t>Est.Cost</t>
  </si>
  <si>
    <t xml:space="preserve">Con.  (16) </t>
  </si>
  <si>
    <t>Porcelain</t>
  </si>
  <si>
    <t>Total Cost</t>
  </si>
  <si>
    <t xml:space="preserve">الانبار </t>
  </si>
  <si>
    <t>Al-Anbar</t>
  </si>
  <si>
    <t xml:space="preserve">المجموع </t>
  </si>
  <si>
    <t xml:space="preserve">عدد الطوابق </t>
  </si>
  <si>
    <t xml:space="preserve">عدد الغرف </t>
  </si>
  <si>
    <t>الانبار</t>
  </si>
  <si>
    <t xml:space="preserve">مجموع الكميات </t>
  </si>
  <si>
    <t xml:space="preserve">                                                                                                                                                                                                          </t>
  </si>
  <si>
    <t xml:space="preserve">   </t>
  </si>
  <si>
    <t xml:space="preserve">                                               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</si>
  <si>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</si>
  <si>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</si>
  <si>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</t>
  </si>
  <si>
    <t>انابيب بوري</t>
  </si>
  <si>
    <t xml:space="preserve"> عدد</t>
  </si>
  <si>
    <t>نينوى</t>
  </si>
  <si>
    <t>عدد الابنيه الصناعيه</t>
  </si>
  <si>
    <t>عدد الفنادق</t>
  </si>
  <si>
    <t>عدد المطاعم</t>
  </si>
  <si>
    <t>عدد الكازينوات</t>
  </si>
  <si>
    <t>Hotels</t>
  </si>
  <si>
    <t>Restaurants</t>
  </si>
  <si>
    <t>Casinos</t>
  </si>
  <si>
    <t>ابنية تجارية اخرى</t>
  </si>
  <si>
    <t>Building</t>
  </si>
  <si>
    <t>Other Commercil</t>
  </si>
  <si>
    <t>عدد الابنية الصحية</t>
  </si>
  <si>
    <t>Healthy</t>
  </si>
  <si>
    <t>اجور الاخرى</t>
  </si>
  <si>
    <t>ADDITIONS</t>
  </si>
  <si>
    <t>جدول (1)</t>
  </si>
  <si>
    <t>جدول (2)</t>
  </si>
  <si>
    <t>جدول  (3)              دور جديدة</t>
  </si>
  <si>
    <t>جدول  (4)    اضافات البناء</t>
  </si>
  <si>
    <t>جدول  (5)</t>
  </si>
  <si>
    <t>جدول  (6)</t>
  </si>
  <si>
    <t>جدول  (7)</t>
  </si>
  <si>
    <t>جدول (8)</t>
  </si>
  <si>
    <t xml:space="preserve"> جدول ( 10 )</t>
  </si>
  <si>
    <t>Table ( 10 )</t>
  </si>
  <si>
    <t>جدول ( 11 )</t>
  </si>
  <si>
    <r>
      <rPr>
        <b/>
        <sz val="14"/>
        <rFont val="Arial"/>
        <family val="2"/>
      </rPr>
      <t>جدول</t>
    </r>
    <r>
      <rPr>
        <b/>
        <sz val="12"/>
        <rFont val="Arial"/>
        <family val="2"/>
      </rPr>
      <t xml:space="preserve">  (13)</t>
    </r>
  </si>
  <si>
    <t>جدول  (15)</t>
  </si>
  <si>
    <t>ثرمستون</t>
  </si>
  <si>
    <t xml:space="preserve"> تابع جدول  ( 16)</t>
  </si>
  <si>
    <t xml:space="preserve">  تابع جدول  (16 )                حجر</t>
  </si>
  <si>
    <t xml:space="preserve"> تابع جدول  (16)</t>
  </si>
  <si>
    <t xml:space="preserve">    تابع جدول  (16)         سمنت</t>
  </si>
  <si>
    <t xml:space="preserve">  تابع جدول  (16)</t>
  </si>
  <si>
    <t xml:space="preserve"> تابع جدول (16)</t>
  </si>
  <si>
    <t>تابع جدول  (16)</t>
  </si>
  <si>
    <t xml:space="preserve"> تابع جدول  (16)            مواد انشائية اخرى</t>
  </si>
  <si>
    <t xml:space="preserve">  تابع جدول (16)</t>
  </si>
  <si>
    <t>مواد  انشائية اخرى</t>
  </si>
  <si>
    <t>TOTL</t>
  </si>
  <si>
    <t>Other Wages</t>
  </si>
  <si>
    <t>السنوات</t>
  </si>
  <si>
    <t xml:space="preserve"> العدد</t>
  </si>
  <si>
    <t>عدد الورشات</t>
  </si>
  <si>
    <t xml:space="preserve">دينية </t>
  </si>
  <si>
    <t>Area of Land</t>
  </si>
  <si>
    <t>اضافة</t>
  </si>
  <si>
    <t>No</t>
  </si>
  <si>
    <t xml:space="preserve"> جدول ( 9 )   بناء جديد</t>
  </si>
  <si>
    <t>اصباغ زيتية</t>
  </si>
  <si>
    <t>انابيب كونكريتية</t>
  </si>
  <si>
    <t xml:space="preserve"> </t>
  </si>
  <si>
    <t>المجموع الكلي للكلفة</t>
  </si>
  <si>
    <t>حديد</t>
  </si>
  <si>
    <t xml:space="preserve"> COMPLETED DWELLINGS IN THE PRIVATE SECTOR BY GOVERNORATE  2022 </t>
  </si>
  <si>
    <t>Table ( 12 )</t>
  </si>
  <si>
    <t>جدول ( 12 )</t>
  </si>
  <si>
    <t>إضافة</t>
  </si>
  <si>
    <t>الكلفة:الف دينار</t>
  </si>
  <si>
    <t>عدد الأبنية الدينية</t>
  </si>
  <si>
    <t>عدد الأبنية الخدمية</t>
  </si>
  <si>
    <t>Religious</t>
  </si>
  <si>
    <t>Service</t>
  </si>
  <si>
    <t xml:space="preserve">جدول (16)  </t>
  </si>
  <si>
    <t xml:space="preserve">Table( 16) </t>
  </si>
  <si>
    <t>العدد : الف طابوقة</t>
  </si>
  <si>
    <t>الكلفة : الف دينار</t>
  </si>
  <si>
    <t xml:space="preserve">تابع جدول ( 16 )            </t>
  </si>
  <si>
    <t>مجموع الكلف</t>
  </si>
  <si>
    <t xml:space="preserve">     قيمة المواد الانشائية(مليون)</t>
  </si>
  <si>
    <t xml:space="preserve"> الاجور المدفوعة    (مليون)</t>
  </si>
  <si>
    <t xml:space="preserve"> العمارات السكنية(عدد) </t>
  </si>
  <si>
    <t>السنة</t>
  </si>
  <si>
    <t>مجموع الاجور الكلية</t>
  </si>
  <si>
    <t xml:space="preserve"> دور السكن (الجديدة ) المنجزة  حسب المحافظات  لسنة 2023</t>
  </si>
  <si>
    <t>عدد الابنيه الصناعية الاخرى</t>
  </si>
  <si>
    <t>عدد الأبنية الخدمية الاخرى</t>
  </si>
  <si>
    <t xml:space="preserve">عدد العاملين </t>
  </si>
  <si>
    <t xml:space="preserve">عدد الدور المشيدة </t>
  </si>
  <si>
    <t>TOTAL COST OF BUILDING IN THE PRIVATE SECTOR FOR  (2011 -2023)</t>
  </si>
  <si>
    <t>الكلفة الكلية  لأبنية القطاع الخاص للسنوات (2011-2023 )</t>
  </si>
  <si>
    <t>اجور العاملين</t>
  </si>
  <si>
    <t xml:space="preserve">                            المؤشرات الرئيسة لتقديرات الابنية المنجزة ̽ في القطاع الخاص حسب أنواع البناء لسنة 2023</t>
  </si>
  <si>
    <t xml:space="preserve">Key INDICATORS ESTIMATION FOR COMPLETED BUILDINGS IN THE PRIVATE SECTOR BY TYPES OF BUILDING 2023       </t>
  </si>
  <si>
    <t xml:space="preserve">  الاضافات لدور السكن المنجزة  حسب المحافظات لسنة 2023</t>
  </si>
  <si>
    <t xml:space="preserve">   ADDITION TO HOUSING CONSTRUSTION COMPLETED   IN THE PRIVATE SECTOR BY GOVERNORATE  2023</t>
  </si>
  <si>
    <t xml:space="preserve"> العمارات السكنية (الجديدة ) المنجزة  في القطاع الخاص حسب المحافظات لسنة 2023</t>
  </si>
  <si>
    <t>COMPLETED RESIDENTIAL BUILDINGS IN THE PRIVATE SECTOR BY GOVERNORATE  2023</t>
  </si>
  <si>
    <t xml:space="preserve"> العمارات السكنية (المضافة) المنجزة  في القطاع الخاص حسب المحافظات لسنة 2023</t>
  </si>
  <si>
    <t>ملاحظة : لم يتم إضافة بناء للعمارات السكنية للعام 2023 في جميع المحافظات</t>
  </si>
  <si>
    <t>العمارات التجارية (الجديدة ) وملحقاتها المنجزة  حسب المحافظات لسنة 2023</t>
  </si>
  <si>
    <t xml:space="preserve">  COMPLETED COMMERCIAL( NEW) IN THE PRIVATE SECTOR BY GOVERNORATE   2023</t>
  </si>
  <si>
    <t xml:space="preserve">العمارات التجارية (المضافة) وملحقاتها المنجزة  حسب المحافظات لسنة 2023 </t>
  </si>
  <si>
    <t>COMPLETED COMMERCIAL BUILDINGS (ADDITION) IN THE PRIVATE SECTOR BY GOVERNORATE  2023</t>
  </si>
  <si>
    <t xml:space="preserve"> الابنية الصناعية (الجديدة )المنجزة في القطاع الخاص حسب المحافظات لسنة 2023</t>
  </si>
  <si>
    <t xml:space="preserve"> COMPLETED BUILDINGS( NEW) FOR THE  INDUSTRIAL PURPOSES  IN THE PRIVATE SECTOR BY GOVERNORATE FOR THE YAER 2023</t>
  </si>
  <si>
    <t>ملاحظة :لم يتم منح اجازة لتشييد الابنية الصناعية لسنة 2023للمحافظات المتبقية وكذلك للاضافة والتحوير .</t>
  </si>
  <si>
    <t xml:space="preserve"> الابنية الصناعية (المضافة)المنجزة في القطاع الخاص حسب المحافظات لسنة 2023</t>
  </si>
  <si>
    <t xml:space="preserve"> COMPLETED BUILDINGS( ADDITON) FOR THE  INDUSTRIAL PURPOSES  IN THE PRIVATE SECTOR BY GOVERNORATE FOR THE YAER 2023</t>
  </si>
  <si>
    <t>ملاحظة :لم يتم منح اجازة لتشييد الابنية الصناعية لسنة 2023للمحافظات المتبقية .</t>
  </si>
  <si>
    <t xml:space="preserve"> الابنية ( الجديدة ) المنجزة لاغراض التجارة في القطاع الخاص حسب المحافظات لسنة 2023</t>
  </si>
  <si>
    <t xml:space="preserve"> COMPLETED BUILDINGS (NEW )FOR THE COMMERCIAL PURPOSES IN THE PRIVATE SECTOR BY GOVERNORATE 2023</t>
  </si>
  <si>
    <t xml:space="preserve">ملاحظة: بالنسبة للكازينوهات والمطاعم والفنادق والابنية التجارية لم تردنا لبقية المحافظات لسنة 2023 .  </t>
  </si>
  <si>
    <t xml:space="preserve"> الابنية ( المضافة ) المنجزة لاغراض التجارة في القطاع الخاص حسب المحافظات لسنة 2023</t>
  </si>
  <si>
    <t xml:space="preserve"> COMPLETED BUILDINGS (ADDITON) FOR THE COMMERCIAL PURPOSES IN THE PRIVATE SECTOR BY GOVERNORATE 2023</t>
  </si>
  <si>
    <t xml:space="preserve"> الابنية ( الجديدة ) المنجزة لاغراض الخدمات الاجتماعية في القطاع الخاص حسب المحافظات لسنة 2023</t>
  </si>
  <si>
    <t xml:space="preserve"> COMPLETED BUILDINGS ( NEW) FOR THE PURPOSES SOCIAL SERVICES IN THE PRIVATE SECTOR BY GOVERNORATE FOR THE YAER 2023</t>
  </si>
  <si>
    <t xml:space="preserve"> الابنية (المضافة) المنجزة لاغراض الخدمات الاجتماعية في القطاع الخاص حسب المحافظات لسنة 2023</t>
  </si>
  <si>
    <t xml:space="preserve"> COMPLETED BUILDINGS ( ADDITION) FOR THE PURPOSES OF SOCIAL SERVICES IN THE PRIVATE SECTOR BY GOVERNORATE FOR THE YAER 2023</t>
  </si>
  <si>
    <t xml:space="preserve"> العاملين ومجموع الاجور المدفوعة لهم حسب اصنافهم حسب المحافظات لسنة 2023  </t>
  </si>
  <si>
    <t xml:space="preserve"> EMPLOYEES AND WAGES IN THE PRIVATE SECTOR BY Kind and GOVERNORATE  2023 </t>
  </si>
  <si>
    <t xml:space="preserve">                           كمية وقيمة المواد الانشائية المستخدمة حسب المحافظات لسنة 2023</t>
  </si>
  <si>
    <t xml:space="preserve">           QUANTITY AND COSTS FOR THE BUILDINGS MATERIAL BY GOVERNORAT  2023                    </t>
  </si>
  <si>
    <t xml:space="preserve">كمية وقيمة المواد الانشائية المستخدمة حسب المحافظات لسنة 2023  </t>
  </si>
  <si>
    <t xml:space="preserve">             QUANTITY AND COSTS FOR THE BUILDINGS MATERIAL BY GOVERNORAT  2023                    </t>
  </si>
  <si>
    <t>QUANTITY AND COSTS FOR THE BUILDINGS MATERIAL BY GOVERNORAT  2023</t>
  </si>
  <si>
    <t>كمية وقيمة المواد الانشائية المستخدمة حسب المحافظات لسنة 2023  (الكلفة : الف دينار )</t>
  </si>
  <si>
    <t>QUANTITY AND COSTS FOR THE  BUILDINGS MATERIAL BY GOVERNORAT  2023</t>
  </si>
  <si>
    <t xml:space="preserve">كمية وقيمة المواد الانشائية المستخدمة حسب المحافظات لسنة 2023 </t>
  </si>
  <si>
    <t xml:space="preserve">                QUANTITY AND COSTS FOR THE  BUILDINGS MATERIAL BYGOVERNORAT  2023</t>
  </si>
  <si>
    <t xml:space="preserve">        QUANTITY AND COSTS FOR THE BUILDINGS MATERIAL BYGOVERNORAT  2023</t>
  </si>
  <si>
    <t xml:space="preserve">كمية وقيمة المواد الانشائية المستخدمة البناء حسب المحافظات لسنة 2023                       </t>
  </si>
  <si>
    <t>كمية وقيمة المواد الانشائية المستخدمة البناء حسب المحافظات لسنة 2023</t>
  </si>
  <si>
    <t xml:space="preserve">كمية وقيمة المواد الانشائية المستخدمة في البناء حسب المحافظات لسنة 2023 </t>
  </si>
  <si>
    <t xml:space="preserve">QUANTITY AND COSTS FOR THE  BUILDINGS MATERIAL BY GOVERNORAT FOR THE  YEAR 2023                                                                                                                                                       </t>
  </si>
  <si>
    <t xml:space="preserve">كمية وقيمة المواد الانشائية المستخدمة في البناء حسب المحافظات لسنة 2023  </t>
  </si>
  <si>
    <t xml:space="preserve">QUANTITY AND COSTS FOR THE BUILDINGS MATERIAL BY GOVERNORAT  2023                                                                                 </t>
  </si>
  <si>
    <t xml:space="preserve"> QUANTITY AND COSTS FOR THE  BUILDINGS MATERIAL BY GOVERNORAT    2023                                                                                            </t>
  </si>
  <si>
    <t xml:space="preserve">           QUANTITY AND COSTS FOR THE BUILDINGS MATERIAL BY GOVERNORAT 2023                                             </t>
  </si>
  <si>
    <t xml:space="preserve">        QUANTITY AND COSTS FOR THE BUILDINGS MATERIAL BY GOVERNORAT  2023                                          </t>
  </si>
  <si>
    <t xml:space="preserve">كلفة المواد الانشائية المستخدمة والاجور المدفوعة لابنية القطاع الخاص حسب المحافظات لسنة 2023 </t>
  </si>
  <si>
    <t>COST OF CONSTRUCTION MATERIAL WAGESTRANSPORT IN THE PRIVATE SECTOR  BY GOVERNORATE  2023</t>
  </si>
  <si>
    <t xml:space="preserve">  تابع جدول  (16 )      </t>
  </si>
  <si>
    <t>Nineveh</t>
  </si>
  <si>
    <t>Karbala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</si>
</sst>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0.00;[Red]0.00"/>
    <numFmt numFmtId="166" formatCode="#,##0;[Red]#,##0"/>
    <numFmt numFmtId="167" formatCode="#,##0_ ;[Red]\-#,##0\ "/>
    <numFmt numFmtId="168" formatCode="_(* #,##0_);_(* \(#,##0\);_(* &quot;-&quot;??_);_(@_)"/>
    <numFmt numFmtId="169" formatCode="_-* #,##0_-;_-* #,##0\-;_-* &quot;-&quot;??_-;_-@_-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333333"/>
      <name val="Arial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11"/>
      <color indexed="9"/>
      <name val="Arial"/>
      <family val="2"/>
    </font>
    <font>
      <b/>
      <sz val="11"/>
      <name val="Aharoni"/>
      <charset val="177"/>
    </font>
    <font>
      <b/>
      <sz val="14"/>
      <name val="Arial"/>
      <family val="2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1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0" borderId="0" xfId="0" applyBorder="1"/>
    <xf numFmtId="0" fontId="6" fillId="2" borderId="0" xfId="0" applyFont="1" applyFill="1"/>
    <xf numFmtId="1" fontId="0" fillId="0" borderId="0" xfId="0" applyNumberFormat="1"/>
    <xf numFmtId="0" fontId="0" fillId="0" borderId="0" xfId="0"/>
    <xf numFmtId="0" fontId="1" fillId="0" borderId="0" xfId="0" applyFont="1"/>
    <xf numFmtId="0" fontId="7" fillId="6" borderId="0" xfId="0" applyFont="1" applyFill="1"/>
    <xf numFmtId="0" fontId="7" fillId="6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/>
    <xf numFmtId="0" fontId="7" fillId="7" borderId="0" xfId="0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11" fillId="2" borderId="0" xfId="0" applyFont="1" applyFill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1" fontId="7" fillId="7" borderId="0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6" borderId="0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1" fontId="7" fillId="2" borderId="0" xfId="0" applyNumberFormat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3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13" fillId="6" borderId="0" xfId="0" applyFont="1" applyFill="1" applyBorder="1"/>
    <xf numFmtId="0" fontId="7" fillId="5" borderId="0" xfId="0" applyFont="1" applyFill="1"/>
    <xf numFmtId="0" fontId="7" fillId="2" borderId="2" xfId="0" applyFont="1" applyFill="1" applyBorder="1" applyAlignment="1">
      <alignment horizontal="right"/>
    </xf>
    <xf numFmtId="0" fontId="7" fillId="7" borderId="1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7" fillId="3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7" fillId="2" borderId="0" xfId="0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/>
    <xf numFmtId="3" fontId="7" fillId="4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3" borderId="3" xfId="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/>
    </xf>
    <xf numFmtId="0" fontId="7" fillId="3" borderId="3" xfId="9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vertical="center" wrapText="1"/>
    </xf>
    <xf numFmtId="1" fontId="7" fillId="2" borderId="0" xfId="9" applyNumberFormat="1" applyFont="1" applyFill="1" applyBorder="1" applyAlignment="1">
      <alignment vertical="center" wrapText="1"/>
    </xf>
    <xf numFmtId="0" fontId="7" fillId="6" borderId="0" xfId="9" applyFont="1" applyFill="1" applyBorder="1" applyAlignment="1">
      <alignment vertical="center" wrapText="1"/>
    </xf>
    <xf numFmtId="0" fontId="7" fillId="6" borderId="1" xfId="9" applyFont="1" applyFill="1" applyBorder="1" applyAlignment="1">
      <alignment horizontal="center" vertical="center" wrapText="1"/>
    </xf>
    <xf numFmtId="0" fontId="7" fillId="6" borderId="1" xfId="9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0" xfId="10" applyNumberFormat="1" applyFont="1" applyFill="1" applyBorder="1" applyAlignment="1">
      <alignment horizontal="right" vertical="center" wrapText="1"/>
    </xf>
    <xf numFmtId="0" fontId="7" fillId="2" borderId="0" xfId="10" applyFont="1" applyFill="1"/>
    <xf numFmtId="1" fontId="7" fillId="2" borderId="0" xfId="1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" fontId="7" fillId="2" borderId="0" xfId="10" applyNumberFormat="1" applyFont="1" applyFill="1" applyBorder="1" applyAlignment="1">
      <alignment horizontal="left" vertical="center" wrapText="1"/>
    </xf>
    <xf numFmtId="1" fontId="7" fillId="2" borderId="0" xfId="10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vertical="center" wrapText="1"/>
    </xf>
    <xf numFmtId="1" fontId="7" fillId="6" borderId="1" xfId="10" applyNumberFormat="1" applyFont="1" applyFill="1" applyBorder="1" applyAlignment="1">
      <alignment vertical="center" wrapText="1"/>
    </xf>
    <xf numFmtId="0" fontId="7" fillId="6" borderId="1" xfId="10" applyFont="1" applyFill="1" applyBorder="1" applyAlignment="1">
      <alignment vertical="center" wrapText="1"/>
    </xf>
    <xf numFmtId="0" fontId="7" fillId="6" borderId="1" xfId="10" applyFont="1" applyFill="1" applyBorder="1" applyAlignment="1">
      <alignment horizontal="center" vertical="center" wrapText="1"/>
    </xf>
    <xf numFmtId="1" fontId="7" fillId="3" borderId="3" xfId="4" applyNumberFormat="1" applyFont="1" applyFill="1" applyBorder="1" applyAlignment="1">
      <alignment horizontal="right" vertical="center" wrapText="1"/>
    </xf>
    <xf numFmtId="1" fontId="7" fillId="3" borderId="0" xfId="4" applyNumberFormat="1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horizontal="left" vertical="center" wrapText="1"/>
    </xf>
    <xf numFmtId="1" fontId="7" fillId="3" borderId="3" xfId="4" applyNumberFormat="1" applyFont="1" applyFill="1" applyBorder="1" applyAlignment="1">
      <alignment horizontal="left" vertical="center" wrapText="1"/>
    </xf>
    <xf numFmtId="0" fontId="7" fillId="3" borderId="0" xfId="4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1" fontId="7" fillId="2" borderId="0" xfId="0" applyNumberFormat="1" applyFont="1" applyFill="1"/>
    <xf numFmtId="1" fontId="7" fillId="2" borderId="0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3" borderId="0" xfId="5" applyFont="1" applyFill="1" applyBorder="1" applyAlignment="1">
      <alignment vertical="center" wrapText="1"/>
    </xf>
    <xf numFmtId="1" fontId="7" fillId="2" borderId="0" xfId="11" applyNumberFormat="1" applyFont="1" applyFill="1" applyBorder="1" applyAlignment="1">
      <alignment horizontal="right" vertical="center" wrapText="1"/>
    </xf>
    <xf numFmtId="1" fontId="7" fillId="2" borderId="0" xfId="11" applyNumberFormat="1" applyFont="1" applyFill="1" applyBorder="1" applyAlignment="1">
      <alignment vertical="center" wrapText="1"/>
    </xf>
    <xf numFmtId="1" fontId="7" fillId="2" borderId="3" xfId="11" applyNumberFormat="1" applyFont="1" applyFill="1" applyBorder="1" applyAlignment="1">
      <alignment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2" borderId="3" xfId="6" applyNumberFormat="1" applyFont="1" applyFill="1" applyBorder="1" applyAlignment="1">
      <alignment horizontal="left" vertical="center" wrapText="1"/>
    </xf>
    <xf numFmtId="0" fontId="7" fillId="7" borderId="0" xfId="6" applyFont="1" applyFill="1" applyBorder="1" applyAlignment="1">
      <alignment vertical="center" wrapText="1"/>
    </xf>
    <xf numFmtId="0" fontId="7" fillId="3" borderId="0" xfId="6" applyFont="1" applyFill="1" applyBorder="1" applyAlignment="1">
      <alignment vertical="center" wrapText="1"/>
    </xf>
    <xf numFmtId="1" fontId="7" fillId="3" borderId="3" xfId="5" applyNumberFormat="1" applyFont="1" applyFill="1" applyBorder="1" applyAlignment="1">
      <alignment vertical="center" wrapText="1"/>
    </xf>
    <xf numFmtId="0" fontId="7" fillId="7" borderId="0" xfId="3" applyFont="1" applyFill="1" applyBorder="1" applyAlignment="1">
      <alignment vertical="center" wrapText="1"/>
    </xf>
    <xf numFmtId="0" fontId="7" fillId="7" borderId="1" xfId="3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vertical="center" wrapText="1"/>
    </xf>
    <xf numFmtId="0" fontId="7" fillId="3" borderId="0" xfId="3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vertical="center" wrapText="1"/>
    </xf>
    <xf numFmtId="0" fontId="7" fillId="3" borderId="3" xfId="7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horizontal="left" vertical="center" wrapText="1"/>
    </xf>
    <xf numFmtId="0" fontId="7" fillId="2" borderId="0" xfId="5" applyFont="1" applyFill="1" applyBorder="1" applyAlignment="1"/>
    <xf numFmtId="0" fontId="7" fillId="7" borderId="1" xfId="5" applyFont="1" applyFill="1" applyBorder="1" applyAlignment="1">
      <alignment vertical="center" wrapText="1"/>
    </xf>
    <xf numFmtId="0" fontId="7" fillId="6" borderId="1" xfId="5" applyFont="1" applyFill="1" applyBorder="1" applyAlignment="1"/>
    <xf numFmtId="0" fontId="7" fillId="7" borderId="1" xfId="5" applyFont="1" applyFill="1" applyBorder="1" applyAlignment="1">
      <alignment horizontal="left" vertical="center" wrapText="1"/>
    </xf>
    <xf numFmtId="1" fontId="7" fillId="2" borderId="0" xfId="8" applyNumberFormat="1" applyFont="1" applyFill="1" applyBorder="1" applyAlignment="1">
      <alignment vertical="center" wrapText="1"/>
    </xf>
    <xf numFmtId="1" fontId="7" fillId="3" borderId="3" xfId="8" applyNumberFormat="1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5" borderId="0" xfId="0" applyFill="1"/>
    <xf numFmtId="3" fontId="7" fillId="6" borderId="0" xfId="0" applyNumberFormat="1" applyFont="1" applyFill="1" applyBorder="1" applyAlignment="1" applyProtection="1">
      <alignment horizontal="right" vertical="center"/>
      <protection locked="0"/>
    </xf>
    <xf numFmtId="3" fontId="7" fillId="5" borderId="0" xfId="0" applyNumberFormat="1" applyFont="1" applyFill="1" applyBorder="1" applyAlignment="1"/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vertical="center" wrapText="1"/>
    </xf>
    <xf numFmtId="0" fontId="7" fillId="4" borderId="0" xfId="3" applyFont="1" applyFill="1" applyBorder="1" applyAlignment="1">
      <alignment vertical="center" wrapText="1"/>
    </xf>
    <xf numFmtId="0" fontId="7" fillId="4" borderId="0" xfId="3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1" xfId="8" applyFont="1" applyFill="1" applyBorder="1" applyAlignment="1">
      <alignment vertical="center" wrapText="1"/>
    </xf>
    <xf numFmtId="0" fontId="7" fillId="6" borderId="1" xfId="8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3" fontId="0" fillId="0" borderId="0" xfId="0" applyNumberFormat="1"/>
    <xf numFmtId="0" fontId="7" fillId="2" borderId="0" xfId="0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1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5" borderId="6" xfId="0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right" vertical="center" wrapText="1"/>
    </xf>
    <xf numFmtId="1" fontId="7" fillId="4" borderId="6" xfId="0" applyNumberFormat="1" applyFont="1" applyFill="1" applyBorder="1" applyAlignment="1">
      <alignment horizontal="left" vertical="center" wrapText="1"/>
    </xf>
    <xf numFmtId="3" fontId="7" fillId="4" borderId="0" xfId="11" applyNumberFormat="1" applyFont="1" applyFill="1" applyBorder="1" applyAlignment="1">
      <alignment vertical="center" wrapText="1"/>
    </xf>
    <xf numFmtId="1" fontId="7" fillId="4" borderId="0" xfId="11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3" fontId="7" fillId="4" borderId="0" xfId="6" applyNumberFormat="1" applyFont="1" applyFill="1" applyBorder="1" applyAlignment="1">
      <alignment vertical="center" wrapText="1"/>
    </xf>
    <xf numFmtId="1" fontId="7" fillId="4" borderId="0" xfId="6" applyNumberFormat="1" applyFont="1" applyFill="1" applyBorder="1" applyAlignment="1">
      <alignment horizontal="left" vertical="center" wrapText="1"/>
    </xf>
    <xf numFmtId="3" fontId="7" fillId="4" borderId="0" xfId="7" applyNumberFormat="1" applyFont="1" applyFill="1" applyBorder="1" applyAlignment="1">
      <alignment vertical="center" wrapText="1"/>
    </xf>
    <xf numFmtId="0" fontId="7" fillId="5" borderId="0" xfId="7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5" applyFont="1" applyFill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/>
    <xf numFmtId="0" fontId="5" fillId="5" borderId="0" xfId="0" applyFont="1" applyFill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7" fillId="3" borderId="3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3" borderId="0" xfId="11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right" vertical="center" wrapText="1"/>
    </xf>
    <xf numFmtId="0" fontId="8" fillId="6" borderId="0" xfId="0" applyFont="1" applyFill="1" applyBorder="1"/>
    <xf numFmtId="0" fontId="8" fillId="2" borderId="0" xfId="0" applyFont="1" applyFill="1"/>
    <xf numFmtId="0" fontId="8" fillId="2" borderId="0" xfId="0" applyFont="1" applyFill="1" applyBorder="1" applyAlignment="1">
      <alignment horizontal="right" vertical="center" wrapText="1"/>
    </xf>
    <xf numFmtId="0" fontId="4" fillId="0" borderId="0" xfId="0" applyFont="1"/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8" fillId="0" borderId="0" xfId="0" applyFont="1"/>
    <xf numFmtId="0" fontId="8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7" fillId="3" borderId="3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7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7" fillId="2" borderId="3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3" borderId="0" xfId="5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4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  <xf numFmtId="1" fontId="1" fillId="0" borderId="0" xfId="0" applyNumberFormat="1" applyFont="1" applyAlignment="1"/>
    <xf numFmtId="0" fontId="7" fillId="0" borderId="0" xfId="0" applyFont="1" applyFill="1" applyBorder="1" applyAlignment="1" applyProtection="1">
      <alignment horizontal="right"/>
      <protection locked="0"/>
    </xf>
    <xf numFmtId="1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/>
    <xf numFmtId="0" fontId="0" fillId="0" borderId="0" xfId="0" applyFill="1"/>
    <xf numFmtId="0" fontId="0" fillId="6" borderId="0" xfId="0" applyFill="1"/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0" fillId="5" borderId="0" xfId="0" applyFill="1" applyBorder="1"/>
    <xf numFmtId="3" fontId="7" fillId="4" borderId="7" xfId="0" applyNumberFormat="1" applyFont="1" applyFill="1" applyBorder="1" applyAlignment="1">
      <alignment vertical="center" wrapText="1"/>
    </xf>
    <xf numFmtId="0" fontId="0" fillId="5" borderId="7" xfId="0" applyFill="1" applyBorder="1"/>
    <xf numFmtId="0" fontId="7" fillId="5" borderId="0" xfId="0" applyFont="1" applyFill="1" applyBorder="1" applyAlignment="1">
      <alignment horizontal="center"/>
    </xf>
    <xf numFmtId="0" fontId="7" fillId="6" borderId="7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horizontal="righ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0" fillId="6" borderId="7" xfId="0" applyFill="1" applyBorder="1"/>
    <xf numFmtId="0" fontId="7" fillId="4" borderId="7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0" xfId="9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vertical="center" wrapText="1"/>
    </xf>
    <xf numFmtId="0" fontId="7" fillId="5" borderId="0" xfId="10" applyFont="1" applyFill="1" applyBorder="1" applyAlignment="1">
      <alignment vertical="center" wrapText="1"/>
    </xf>
    <xf numFmtId="0" fontId="7" fillId="4" borderId="0" xfId="10" applyFont="1" applyFill="1" applyBorder="1" applyAlignment="1">
      <alignment horizontal="right" vertical="center" wrapText="1"/>
    </xf>
    <xf numFmtId="1" fontId="7" fillId="4" borderId="0" xfId="10" applyNumberFormat="1" applyFont="1" applyFill="1" applyBorder="1" applyAlignment="1">
      <alignment horizontal="right" vertical="center" wrapText="1"/>
    </xf>
    <xf numFmtId="1" fontId="7" fillId="5" borderId="0" xfId="10" applyNumberFormat="1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0" xfId="11" applyFont="1" applyFill="1" applyBorder="1" applyAlignment="1">
      <alignment horizontal="center" vertical="center" wrapText="1"/>
    </xf>
    <xf numFmtId="0" fontId="7" fillId="4" borderId="0" xfId="11" applyFont="1" applyFill="1" applyBorder="1" applyAlignment="1">
      <alignment vertical="center" wrapText="1"/>
    </xf>
    <xf numFmtId="0" fontId="7" fillId="4" borderId="0" xfId="2" applyFont="1" applyFill="1" applyBorder="1" applyAlignment="1">
      <alignment vertical="center" wrapText="1"/>
    </xf>
    <xf numFmtId="0" fontId="7" fillId="5" borderId="0" xfId="6" applyFont="1" applyFill="1" applyBorder="1" applyAlignment="1">
      <alignment horizontal="center" vertical="center" wrapText="1"/>
    </xf>
    <xf numFmtId="0" fontId="7" fillId="5" borderId="0" xfId="6" applyFont="1" applyFill="1" applyBorder="1" applyAlignment="1">
      <alignment horizontal="right" vertical="center" wrapText="1"/>
    </xf>
    <xf numFmtId="0" fontId="7" fillId="4" borderId="0" xfId="6" applyFont="1" applyFill="1" applyBorder="1" applyAlignment="1">
      <alignment vertical="center" wrapText="1"/>
    </xf>
    <xf numFmtId="1" fontId="7" fillId="4" borderId="7" xfId="6" applyNumberFormat="1" applyFont="1" applyFill="1" applyBorder="1" applyAlignment="1">
      <alignment horizontal="right" vertical="center" wrapText="1"/>
    </xf>
    <xf numFmtId="3" fontId="7" fillId="4" borderId="7" xfId="6" applyNumberFormat="1" applyFont="1" applyFill="1" applyBorder="1" applyAlignment="1">
      <alignment vertical="center" wrapText="1"/>
    </xf>
    <xf numFmtId="1" fontId="7" fillId="4" borderId="7" xfId="6" applyNumberFormat="1" applyFont="1" applyFill="1" applyBorder="1" applyAlignment="1">
      <alignment horizontal="left" vertical="center" wrapText="1"/>
    </xf>
    <xf numFmtId="0" fontId="7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vertical="center" wrapText="1"/>
    </xf>
    <xf numFmtId="1" fontId="7" fillId="4" borderId="2" xfId="7" applyNumberFormat="1" applyFont="1" applyFill="1" applyBorder="1" applyAlignment="1">
      <alignment horizontal="right" vertical="center" wrapText="1"/>
    </xf>
    <xf numFmtId="0" fontId="7" fillId="4" borderId="2" xfId="7" applyFont="1" applyFill="1" applyBorder="1" applyAlignment="1">
      <alignment horizontal="right" vertical="center" wrapText="1"/>
    </xf>
    <xf numFmtId="0" fontId="7" fillId="4" borderId="2" xfId="8" applyFont="1" applyFill="1" applyBorder="1" applyAlignment="1">
      <alignment horizontal="right" vertical="center" wrapText="1"/>
    </xf>
    <xf numFmtId="1" fontId="7" fillId="4" borderId="2" xfId="7" applyNumberFormat="1" applyFont="1" applyFill="1" applyBorder="1" applyAlignment="1">
      <alignment horizontal="left" vertical="center" wrapText="1"/>
    </xf>
    <xf numFmtId="1" fontId="7" fillId="4" borderId="0" xfId="7" applyNumberFormat="1" applyFont="1" applyFill="1" applyBorder="1" applyAlignment="1">
      <alignment horizontal="right" vertical="center" wrapText="1"/>
    </xf>
    <xf numFmtId="0" fontId="7" fillId="4" borderId="0" xfId="7" applyFont="1" applyFill="1" applyBorder="1" applyAlignment="1">
      <alignment horizontal="right" vertical="center" wrapText="1"/>
    </xf>
    <xf numFmtId="1" fontId="7" fillId="4" borderId="0" xfId="8" applyNumberFormat="1" applyFont="1" applyFill="1" applyBorder="1" applyAlignment="1">
      <alignment horizontal="right" vertical="center" wrapText="1"/>
    </xf>
    <xf numFmtId="1" fontId="7" fillId="4" borderId="0" xfId="7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4" borderId="0" xfId="5" applyFont="1" applyFill="1" applyBorder="1" applyAlignment="1">
      <alignment vertical="center" wrapText="1"/>
    </xf>
    <xf numFmtId="0" fontId="7" fillId="4" borderId="0" xfId="5" applyFont="1" applyFill="1" applyBorder="1" applyAlignment="1">
      <alignment horizontal="right" vertical="center" wrapText="1"/>
    </xf>
    <xf numFmtId="0" fontId="7" fillId="5" borderId="0" xfId="8" applyFont="1" applyFill="1" applyBorder="1" applyAlignment="1">
      <alignment vertical="center" wrapText="1"/>
    </xf>
    <xf numFmtId="0" fontId="7" fillId="4" borderId="0" xfId="8" applyFont="1" applyFill="1" applyBorder="1" applyAlignment="1">
      <alignment horizontal="center" vertical="center" wrapText="1"/>
    </xf>
    <xf numFmtId="1" fontId="7" fillId="4" borderId="0" xfId="8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8" fillId="5" borderId="7" xfId="0" applyFont="1" applyFill="1" applyBorder="1" applyAlignment="1">
      <alignment vertical="center" wrapText="1"/>
    </xf>
    <xf numFmtId="1" fontId="8" fillId="5" borderId="7" xfId="0" applyNumberFormat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9" fillId="0" borderId="4" xfId="0" applyFont="1" applyBorder="1" applyAlignment="1"/>
    <xf numFmtId="0" fontId="7" fillId="7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/>
    <xf numFmtId="3" fontId="7" fillId="0" borderId="0" xfId="12" applyNumberFormat="1" applyFont="1" applyFill="1" applyBorder="1" applyAlignment="1">
      <alignment vertical="center" wrapText="1"/>
    </xf>
    <xf numFmtId="3" fontId="7" fillId="0" borderId="0" xfId="13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center" wrapText="1"/>
    </xf>
    <xf numFmtId="1" fontId="0" fillId="0" borderId="0" xfId="0" applyNumberFormat="1" applyFill="1" applyBorder="1"/>
    <xf numFmtId="1" fontId="0" fillId="0" borderId="0" xfId="0" applyNumberFormat="1" applyFill="1"/>
    <xf numFmtId="0" fontId="1" fillId="0" borderId="0" xfId="0" applyFont="1" applyFill="1"/>
    <xf numFmtId="1" fontId="1" fillId="0" borderId="0" xfId="0" applyNumberFormat="1" applyFont="1" applyFill="1"/>
    <xf numFmtId="0" fontId="7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vertical="center" wrapText="1"/>
    </xf>
    <xf numFmtId="166" fontId="7" fillId="0" borderId="5" xfId="0" applyNumberFormat="1" applyFont="1" applyFill="1" applyBorder="1" applyAlignment="1">
      <alignment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0" xfId="0" applyFont="1" applyFill="1"/>
    <xf numFmtId="3" fontId="8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Fill="1" applyBorder="1" applyAlignment="1"/>
    <xf numFmtId="3" fontId="7" fillId="0" borderId="7" xfId="0" applyNumberFormat="1" applyFont="1" applyFill="1" applyBorder="1" applyAlignment="1">
      <alignment vertical="center" wrapText="1"/>
    </xf>
    <xf numFmtId="0" fontId="7" fillId="0" borderId="0" xfId="9" applyFont="1" applyFill="1" applyBorder="1" applyAlignment="1">
      <alignment horizontal="right" vertical="center" wrapText="1"/>
    </xf>
    <xf numFmtId="3" fontId="7" fillId="0" borderId="0" xfId="9" applyNumberFormat="1" applyFont="1" applyFill="1" applyBorder="1" applyAlignment="1">
      <alignment vertical="center" wrapText="1"/>
    </xf>
    <xf numFmtId="1" fontId="7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Fill="1" applyBorder="1" applyAlignment="1">
      <alignment horizontal="left" vertical="center" wrapText="1"/>
    </xf>
    <xf numFmtId="1" fontId="7" fillId="0" borderId="0" xfId="9" applyNumberFormat="1" applyFont="1" applyFill="1" applyBorder="1" applyAlignment="1">
      <alignment horizontal="right" vertical="center" wrapText="1"/>
    </xf>
    <xf numFmtId="0" fontId="7" fillId="0" borderId="7" xfId="9" applyFont="1" applyFill="1" applyBorder="1" applyAlignment="1">
      <alignment vertical="center" wrapText="1"/>
    </xf>
    <xf numFmtId="3" fontId="7" fillId="0" borderId="7" xfId="9" applyNumberFormat="1" applyFont="1" applyFill="1" applyBorder="1" applyAlignment="1">
      <alignment vertical="center" wrapText="1"/>
    </xf>
    <xf numFmtId="1" fontId="7" fillId="0" borderId="0" xfId="10" applyNumberFormat="1" applyFont="1" applyFill="1" applyBorder="1" applyAlignment="1">
      <alignment horizontal="right" vertical="center" wrapText="1"/>
    </xf>
    <xf numFmtId="3" fontId="7" fillId="0" borderId="0" xfId="10" applyNumberFormat="1" applyFont="1" applyFill="1" applyBorder="1" applyAlignment="1">
      <alignment vertical="center" wrapText="1"/>
    </xf>
    <xf numFmtId="1" fontId="7" fillId="0" borderId="0" xfId="10" applyNumberFormat="1" applyFont="1" applyFill="1" applyBorder="1" applyAlignment="1">
      <alignment horizontal="lef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7" xfId="10" applyFont="1" applyFill="1" applyBorder="1" applyAlignment="1">
      <alignment vertical="center" wrapText="1"/>
    </xf>
    <xf numFmtId="3" fontId="7" fillId="0" borderId="7" xfId="10" applyNumberFormat="1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right" vertical="center" wrapText="1"/>
    </xf>
    <xf numFmtId="0" fontId="7" fillId="0" borderId="0" xfId="4" applyFont="1" applyFill="1" applyBorder="1" applyAlignment="1">
      <alignment horizontal="left" vertical="center" wrapText="1"/>
    </xf>
    <xf numFmtId="1" fontId="7" fillId="0" borderId="0" xfId="4" applyNumberFormat="1" applyFont="1" applyFill="1" applyBorder="1" applyAlignment="1">
      <alignment horizontal="right" vertical="center" wrapText="1"/>
    </xf>
    <xf numFmtId="1" fontId="7" fillId="0" borderId="0" xfId="4" applyNumberFormat="1" applyFont="1" applyFill="1" applyBorder="1" applyAlignment="1">
      <alignment horizontal="left" vertical="center" wrapText="1"/>
    </xf>
    <xf numFmtId="0" fontId="7" fillId="0" borderId="7" xfId="4" applyFont="1" applyFill="1" applyBorder="1" applyAlignment="1">
      <alignment vertical="center" wrapText="1"/>
    </xf>
    <xf numFmtId="3" fontId="7" fillId="0" borderId="0" xfId="14" applyNumberFormat="1" applyFont="1" applyFill="1" applyBorder="1" applyAlignment="1">
      <alignment vertical="center" wrapText="1"/>
    </xf>
    <xf numFmtId="3" fontId="7" fillId="0" borderId="0" xfId="15" applyNumberFormat="1" applyFont="1" applyFill="1" applyBorder="1" applyAlignment="1">
      <alignment vertical="center" wrapText="1"/>
    </xf>
    <xf numFmtId="3" fontId="7" fillId="0" borderId="0" xfId="16" applyNumberFormat="1" applyFont="1" applyFill="1" applyBorder="1" applyAlignment="1">
      <alignment vertical="center" wrapText="1"/>
    </xf>
    <xf numFmtId="1" fontId="7" fillId="0" borderId="7" xfId="11" applyNumberFormat="1" applyFont="1" applyFill="1" applyBorder="1" applyAlignment="1">
      <alignment horizontal="right" vertical="center" wrapText="1"/>
    </xf>
    <xf numFmtId="3" fontId="7" fillId="0" borderId="7" xfId="11" applyNumberFormat="1" applyFont="1" applyFill="1" applyBorder="1" applyAlignment="1">
      <alignment vertical="center" wrapText="1"/>
    </xf>
    <xf numFmtId="1" fontId="7" fillId="0" borderId="7" xfId="11" applyNumberFormat="1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0" xfId="2" applyFont="1" applyFill="1" applyBorder="1" applyAlignment="1">
      <alignment horizontal="right" vertical="center" wrapText="1"/>
    </xf>
    <xf numFmtId="1" fontId="7" fillId="0" borderId="0" xfId="2" applyNumberFormat="1" applyFont="1" applyFill="1" applyBorder="1" applyAlignment="1">
      <alignment horizontal="right" vertical="center" wrapText="1"/>
    </xf>
    <xf numFmtId="1" fontId="7" fillId="0" borderId="0" xfId="2" applyNumberFormat="1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right" vertical="center" wrapText="1"/>
    </xf>
    <xf numFmtId="3" fontId="7" fillId="0" borderId="0" xfId="6" applyNumberFormat="1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left" vertical="center" wrapText="1"/>
    </xf>
    <xf numFmtId="1" fontId="7" fillId="0" borderId="0" xfId="6" applyNumberFormat="1" applyFont="1" applyFill="1" applyBorder="1" applyAlignment="1">
      <alignment horizontal="right" vertical="center" wrapText="1"/>
    </xf>
    <xf numFmtId="1" fontId="7" fillId="0" borderId="0" xfId="6" applyNumberFormat="1" applyFont="1" applyFill="1" applyBorder="1" applyAlignment="1">
      <alignment horizontal="left" vertical="center" wrapText="1"/>
    </xf>
    <xf numFmtId="3" fontId="7" fillId="0" borderId="0" xfId="6" applyNumberFormat="1" applyFont="1" applyFill="1" applyBorder="1" applyAlignment="1">
      <alignment horizontal="left" vertical="center" wrapText="1"/>
    </xf>
    <xf numFmtId="1" fontId="7" fillId="0" borderId="7" xfId="6" applyNumberFormat="1" applyFont="1" applyFill="1" applyBorder="1" applyAlignment="1">
      <alignment horizontal="right" vertical="center" wrapText="1"/>
    </xf>
    <xf numFmtId="3" fontId="7" fillId="0" borderId="7" xfId="6" applyNumberFormat="1" applyFont="1" applyFill="1" applyBorder="1" applyAlignment="1">
      <alignment vertical="center" wrapText="1"/>
    </xf>
    <xf numFmtId="3" fontId="7" fillId="0" borderId="7" xfId="6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/>
    <xf numFmtId="3" fontId="7" fillId="0" borderId="0" xfId="7" applyNumberFormat="1" applyFont="1" applyFill="1" applyBorder="1" applyAlignment="1">
      <alignment vertical="center" wrapText="1"/>
    </xf>
    <xf numFmtId="3" fontId="7" fillId="0" borderId="0" xfId="8" applyNumberFormat="1" applyFont="1" applyFill="1" applyBorder="1" applyAlignment="1">
      <alignment vertical="center" wrapText="1"/>
    </xf>
    <xf numFmtId="3" fontId="9" fillId="0" borderId="0" xfId="6" applyNumberFormat="1" applyFont="1" applyFill="1" applyBorder="1" applyAlignment="1">
      <alignment horizontal="left" vertical="center" wrapText="1"/>
    </xf>
    <xf numFmtId="0" fontId="7" fillId="0" borderId="7" xfId="7" applyFont="1" applyFill="1" applyBorder="1" applyAlignment="1">
      <alignment vertical="center" wrapText="1"/>
    </xf>
    <xf numFmtId="3" fontId="7" fillId="0" borderId="7" xfId="7" applyNumberFormat="1" applyFont="1" applyFill="1" applyBorder="1" applyAlignment="1">
      <alignment vertical="center" wrapText="1"/>
    </xf>
    <xf numFmtId="0" fontId="7" fillId="0" borderId="7" xfId="7" applyFont="1" applyFill="1" applyBorder="1" applyAlignment="1">
      <alignment horizontal="left" vertical="center" wrapText="1"/>
    </xf>
    <xf numFmtId="1" fontId="7" fillId="0" borderId="0" xfId="7" applyNumberFormat="1" applyFont="1" applyFill="1" applyBorder="1" applyAlignment="1">
      <alignment horizontal="right" vertical="center" wrapText="1"/>
    </xf>
    <xf numFmtId="3" fontId="7" fillId="0" borderId="0" xfId="7" applyNumberFormat="1" applyFont="1" applyFill="1" applyBorder="1" applyAlignment="1">
      <alignment horizontal="left" vertical="center" wrapText="1"/>
    </xf>
    <xf numFmtId="3" fontId="7" fillId="0" borderId="3" xfId="7" applyNumberFormat="1" applyFont="1" applyFill="1" applyBorder="1" applyAlignment="1">
      <alignment horizontal="left" vertical="center" wrapText="1"/>
    </xf>
    <xf numFmtId="0" fontId="7" fillId="0" borderId="6" xfId="5" applyFont="1" applyFill="1" applyBorder="1" applyAlignment="1">
      <alignment horizontal="right" vertical="center" wrapText="1"/>
    </xf>
    <xf numFmtId="3" fontId="7" fillId="0" borderId="6" xfId="7" applyNumberFormat="1" applyFont="1" applyFill="1" applyBorder="1" applyAlignment="1">
      <alignment vertical="center" wrapText="1"/>
    </xf>
    <xf numFmtId="0" fontId="7" fillId="0" borderId="6" xfId="5" applyFont="1" applyFill="1" applyBorder="1" applyAlignment="1">
      <alignment horizontal="left" vertical="center" wrapText="1"/>
    </xf>
    <xf numFmtId="3" fontId="7" fillId="0" borderId="0" xfId="0" applyNumberFormat="1" applyFont="1" applyFill="1" applyBorder="1"/>
    <xf numFmtId="0" fontId="7" fillId="0" borderId="7" xfId="5" applyFont="1" applyFill="1" applyBorder="1" applyAlignment="1">
      <alignment horizontal="right" vertical="center" wrapText="1"/>
    </xf>
    <xf numFmtId="3" fontId="8" fillId="0" borderId="0" xfId="7" applyNumberFormat="1" applyFont="1" applyFill="1" applyBorder="1" applyAlignment="1">
      <alignment vertical="center" wrapText="1"/>
    </xf>
    <xf numFmtId="3" fontId="8" fillId="0" borderId="0" xfId="8" applyNumberFormat="1" applyFont="1" applyFill="1" applyBorder="1" applyAlignment="1">
      <alignment vertical="center" wrapText="1"/>
    </xf>
    <xf numFmtId="3" fontId="8" fillId="0" borderId="0" xfId="7" applyNumberFormat="1" applyFont="1" applyFill="1" applyBorder="1" applyAlignment="1">
      <alignment horizontal="left" vertical="center" wrapText="1"/>
    </xf>
    <xf numFmtId="3" fontId="8" fillId="0" borderId="7" xfId="7" applyNumberFormat="1" applyFont="1" applyFill="1" applyBorder="1" applyAlignment="1">
      <alignment vertical="center" wrapText="1"/>
    </xf>
    <xf numFmtId="3" fontId="8" fillId="0" borderId="7" xfId="7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3" fontId="7" fillId="0" borderId="0" xfId="7" applyNumberFormat="1" applyFont="1" applyFill="1" applyBorder="1" applyAlignment="1">
      <alignment horizontal="right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8" fillId="6" borderId="0" xfId="0" applyFont="1" applyFill="1"/>
    <xf numFmtId="0" fontId="8" fillId="5" borderId="0" xfId="0" applyFont="1" applyFill="1"/>
    <xf numFmtId="3" fontId="7" fillId="5" borderId="0" xfId="0" applyNumberFormat="1" applyFont="1" applyFill="1" applyBorder="1" applyAlignment="1">
      <alignment vertical="center" wrapText="1"/>
    </xf>
    <xf numFmtId="0" fontId="8" fillId="6" borderId="0" xfId="0" applyFont="1" applyFill="1" applyAlignment="1">
      <alignment horizontal="right"/>
    </xf>
    <xf numFmtId="0" fontId="8" fillId="5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left" vertical="center" wrapText="1"/>
    </xf>
    <xf numFmtId="1" fontId="7" fillId="6" borderId="0" xfId="0" applyNumberFormat="1" applyFont="1" applyFill="1" applyBorder="1" applyAlignment="1">
      <alignment horizontal="left" vertical="center" wrapText="1"/>
    </xf>
    <xf numFmtId="3" fontId="8" fillId="6" borderId="0" xfId="0" applyNumberFormat="1" applyFont="1" applyFill="1" applyBorder="1" applyAlignment="1">
      <alignment vertical="center" wrapText="1"/>
    </xf>
    <xf numFmtId="3" fontId="8" fillId="6" borderId="0" xfId="0" applyNumberFormat="1" applyFont="1" applyFill="1" applyBorder="1" applyAlignment="1"/>
    <xf numFmtId="1" fontId="8" fillId="6" borderId="0" xfId="0" applyNumberFormat="1" applyFont="1" applyFill="1" applyBorder="1" applyAlignment="1">
      <alignment horizontal="left" vertical="center" wrapText="1"/>
    </xf>
    <xf numFmtId="3" fontId="8" fillId="6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/>
    </xf>
    <xf numFmtId="0" fontId="8" fillId="6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4" borderId="0" xfId="0" applyFont="1" applyFill="1" applyBorder="1" applyAlignment="1">
      <alignment horizontal="left" vertical="center" wrapText="1"/>
    </xf>
    <xf numFmtId="1" fontId="7" fillId="6" borderId="0" xfId="0" applyNumberFormat="1" applyFont="1" applyFill="1" applyBorder="1" applyAlignment="1">
      <alignment horizontal="right" vertical="center" wrapText="1"/>
    </xf>
    <xf numFmtId="1" fontId="7" fillId="6" borderId="3" xfId="0" applyNumberFormat="1" applyFont="1" applyFill="1" applyBorder="1" applyAlignment="1">
      <alignment horizontal="left" vertical="center" wrapText="1"/>
    </xf>
    <xf numFmtId="0" fontId="7" fillId="6" borderId="0" xfId="11" applyFont="1" applyFill="1" applyBorder="1" applyAlignment="1">
      <alignment horizontal="right" vertical="center" wrapText="1"/>
    </xf>
    <xf numFmtId="0" fontId="7" fillId="6" borderId="0" xfId="11" applyFont="1" applyFill="1" applyBorder="1" applyAlignment="1">
      <alignment horizontal="left" vertical="center" wrapText="1"/>
    </xf>
    <xf numFmtId="0" fontId="7" fillId="6" borderId="0" xfId="2" applyFont="1" applyFill="1" applyBorder="1" applyAlignment="1">
      <alignment horizontal="right" vertical="center" wrapText="1"/>
    </xf>
    <xf numFmtId="0" fontId="7" fillId="6" borderId="0" xfId="2" applyFont="1" applyFill="1" applyBorder="1" applyAlignment="1">
      <alignment horizontal="left" vertical="center" wrapText="1"/>
    </xf>
    <xf numFmtId="0" fontId="7" fillId="6" borderId="0" xfId="6" applyFont="1" applyFill="1" applyBorder="1" applyAlignment="1">
      <alignment horizontal="right" vertical="center" wrapText="1"/>
    </xf>
    <xf numFmtId="3" fontId="7" fillId="6" borderId="0" xfId="6" applyNumberFormat="1" applyFont="1" applyFill="1" applyBorder="1" applyAlignment="1">
      <alignment vertical="center" wrapText="1"/>
    </xf>
    <xf numFmtId="0" fontId="7" fillId="6" borderId="0" xfId="6" applyFont="1" applyFill="1" applyBorder="1" applyAlignment="1">
      <alignment horizontal="left" vertical="center" wrapText="1"/>
    </xf>
    <xf numFmtId="1" fontId="7" fillId="6" borderId="0" xfId="6" applyNumberFormat="1" applyFont="1" applyFill="1" applyBorder="1" applyAlignment="1">
      <alignment horizontal="right" vertical="center" wrapText="1"/>
    </xf>
    <xf numFmtId="1" fontId="7" fillId="6" borderId="0" xfId="6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vertical="center" wrapText="1"/>
    </xf>
    <xf numFmtId="3" fontId="7" fillId="6" borderId="0" xfId="8" applyNumberFormat="1" applyFont="1" applyFill="1" applyBorder="1" applyAlignment="1">
      <alignment vertical="center" wrapText="1"/>
    </xf>
    <xf numFmtId="3" fontId="7" fillId="6" borderId="0" xfId="6" applyNumberFormat="1" applyFont="1" applyFill="1" applyBorder="1" applyAlignment="1">
      <alignment horizontal="left" vertical="center" wrapText="1"/>
    </xf>
    <xf numFmtId="3" fontId="9" fillId="6" borderId="0" xfId="6" applyNumberFormat="1" applyFont="1" applyFill="1" applyBorder="1" applyAlignment="1">
      <alignment horizontal="left" vertical="center" wrapText="1"/>
    </xf>
    <xf numFmtId="1" fontId="7" fillId="6" borderId="0" xfId="7" applyNumberFormat="1" applyFont="1" applyFill="1" applyBorder="1" applyAlignment="1">
      <alignment horizontal="right" vertical="center" wrapText="1"/>
    </xf>
    <xf numFmtId="3" fontId="7" fillId="6" borderId="0" xfId="7" applyNumberFormat="1" applyFont="1" applyFill="1" applyBorder="1" applyAlignment="1">
      <alignment horizontal="left" vertical="center" wrapText="1"/>
    </xf>
    <xf numFmtId="0" fontId="7" fillId="6" borderId="0" xfId="7" applyFont="1" applyFill="1" applyBorder="1" applyAlignment="1">
      <alignment horizontal="right" vertical="center" wrapText="1"/>
    </xf>
    <xf numFmtId="1" fontId="7" fillId="6" borderId="3" xfId="7" applyNumberFormat="1" applyFont="1" applyFill="1" applyBorder="1" applyAlignment="1">
      <alignment horizontal="right" vertical="center" wrapText="1"/>
    </xf>
    <xf numFmtId="3" fontId="7" fillId="6" borderId="3" xfId="7" applyNumberFormat="1" applyFont="1" applyFill="1" applyBorder="1" applyAlignment="1">
      <alignment vertical="center" wrapText="1"/>
    </xf>
    <xf numFmtId="3" fontId="7" fillId="6" borderId="3" xfId="7" applyNumberFormat="1" applyFont="1" applyFill="1" applyBorder="1" applyAlignment="1">
      <alignment horizontal="left" vertical="center" wrapText="1"/>
    </xf>
    <xf numFmtId="3" fontId="8" fillId="6" borderId="0" xfId="7" applyNumberFormat="1" applyFont="1" applyFill="1" applyBorder="1" applyAlignment="1">
      <alignment vertical="center" wrapText="1"/>
    </xf>
    <xf numFmtId="3" fontId="8" fillId="6" borderId="0" xfId="8" applyNumberFormat="1" applyFont="1" applyFill="1" applyBorder="1" applyAlignment="1">
      <alignment vertical="center" wrapText="1"/>
    </xf>
    <xf numFmtId="3" fontId="8" fillId="6" borderId="0" xfId="7" applyNumberFormat="1" applyFont="1" applyFill="1" applyBorder="1" applyAlignment="1">
      <alignment horizontal="left" vertical="center" wrapText="1"/>
    </xf>
    <xf numFmtId="1" fontId="7" fillId="4" borderId="7" xfId="0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1" fontId="7" fillId="6" borderId="0" xfId="10" applyNumberFormat="1" applyFont="1" applyFill="1" applyBorder="1" applyAlignment="1">
      <alignment horizontal="right" vertical="center" wrapText="1"/>
    </xf>
    <xf numFmtId="3" fontId="7" fillId="6" borderId="0" xfId="10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left" vertical="center" wrapText="1"/>
    </xf>
    <xf numFmtId="0" fontId="7" fillId="6" borderId="0" xfId="10" applyFont="1" applyFill="1" applyBorder="1" applyAlignment="1">
      <alignment horizontal="right" vertical="center" wrapText="1"/>
    </xf>
    <xf numFmtId="0" fontId="7" fillId="6" borderId="0" xfId="10" applyFont="1" applyFill="1" applyBorder="1" applyAlignment="1">
      <alignment horizontal="left" vertical="center" wrapText="1"/>
    </xf>
    <xf numFmtId="0" fontId="7" fillId="6" borderId="0" xfId="9" applyFont="1" applyFill="1" applyBorder="1" applyAlignment="1">
      <alignment horizontal="right" vertical="center" wrapText="1"/>
    </xf>
    <xf numFmtId="3" fontId="7" fillId="6" borderId="0" xfId="9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horizontal="right" vertical="center" wrapText="1"/>
    </xf>
    <xf numFmtId="3" fontId="7" fillId="5" borderId="0" xfId="9" applyNumberFormat="1" applyFont="1" applyFill="1" applyBorder="1" applyAlignment="1">
      <alignment vertical="center" wrapText="1"/>
    </xf>
    <xf numFmtId="1" fontId="7" fillId="5" borderId="0" xfId="9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2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vertical="center" wrapText="1"/>
    </xf>
    <xf numFmtId="3" fontId="7" fillId="5" borderId="0" xfId="8" applyNumberFormat="1" applyFont="1" applyFill="1" applyBorder="1" applyAlignment="1">
      <alignment vertical="center" wrapText="1"/>
    </xf>
    <xf numFmtId="3" fontId="8" fillId="5" borderId="0" xfId="7" applyNumberFormat="1" applyFont="1" applyFill="1" applyBorder="1" applyAlignment="1">
      <alignment horizontal="left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Alignment="1"/>
    <xf numFmtId="3" fontId="7" fillId="6" borderId="0" xfId="0" applyNumberFormat="1" applyFont="1" applyFill="1" applyAlignment="1"/>
    <xf numFmtId="1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horizontal="left" vertical="center" wrapText="1"/>
    </xf>
    <xf numFmtId="0" fontId="7" fillId="5" borderId="0" xfId="7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center"/>
    </xf>
    <xf numFmtId="2" fontId="8" fillId="4" borderId="7" xfId="0" applyNumberFormat="1" applyFont="1" applyFill="1" applyBorder="1" applyAlignment="1">
      <alignment horizontal="left" vertical="center" wrapText="1"/>
    </xf>
    <xf numFmtId="3" fontId="8" fillId="4" borderId="7" xfId="0" applyNumberFormat="1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7" fillId="6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/>
    <xf numFmtId="0" fontId="7" fillId="6" borderId="0" xfId="0" applyFont="1" applyFill="1" applyBorder="1" applyAlignment="1" applyProtection="1">
      <alignment horizontal="right"/>
      <protection locked="0"/>
    </xf>
    <xf numFmtId="167" fontId="7" fillId="6" borderId="0" xfId="0" applyNumberFormat="1" applyFont="1" applyFill="1" applyBorder="1" applyAlignment="1"/>
    <xf numFmtId="167" fontId="7" fillId="0" borderId="0" xfId="0" applyNumberFormat="1" applyFont="1" applyFill="1" applyBorder="1" applyAlignment="1"/>
    <xf numFmtId="0" fontId="7" fillId="7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right" vertical="center"/>
    </xf>
    <xf numFmtId="3" fontId="7" fillId="6" borderId="0" xfId="7" applyNumberFormat="1" applyFont="1" applyFill="1" applyBorder="1" applyAlignment="1">
      <alignment vertical="center"/>
    </xf>
    <xf numFmtId="3" fontId="7" fillId="6" borderId="0" xfId="7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Alignment="1"/>
    <xf numFmtId="3" fontId="7" fillId="6" borderId="0" xfId="8" applyNumberFormat="1" applyFont="1" applyFill="1" applyBorder="1" applyAlignment="1">
      <alignment vertical="center"/>
    </xf>
    <xf numFmtId="3" fontId="7" fillId="0" borderId="7" xfId="7" applyNumberFormat="1" applyFont="1" applyFill="1" applyBorder="1" applyAlignment="1">
      <alignment horizontal="right" vertical="center"/>
    </xf>
    <xf numFmtId="3" fontId="7" fillId="0" borderId="7" xfId="7" applyNumberFormat="1" applyFont="1" applyFill="1" applyBorder="1" applyAlignment="1">
      <alignment vertical="center"/>
    </xf>
    <xf numFmtId="0" fontId="7" fillId="0" borderId="7" xfId="5" applyFont="1" applyFill="1" applyBorder="1" applyAlignment="1">
      <alignment horizontal="left" vertical="center"/>
    </xf>
    <xf numFmtId="1" fontId="7" fillId="4" borderId="7" xfId="0" applyNumberFormat="1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right" vertical="center"/>
    </xf>
    <xf numFmtId="3" fontId="7" fillId="5" borderId="0" xfId="7" applyNumberFormat="1" applyFont="1" applyFill="1" applyBorder="1" applyAlignment="1">
      <alignment vertical="center"/>
    </xf>
    <xf numFmtId="3" fontId="7" fillId="5" borderId="0" xfId="7" applyNumberFormat="1" applyFont="1" applyFill="1" applyBorder="1" applyAlignment="1">
      <alignment horizontal="left" vertical="center"/>
    </xf>
    <xf numFmtId="3" fontId="7" fillId="5" borderId="0" xfId="8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/>
    </xf>
    <xf numFmtId="168" fontId="0" fillId="0" borderId="0" xfId="1" applyNumberFormat="1" applyFont="1"/>
    <xf numFmtId="168" fontId="0" fillId="0" borderId="0" xfId="0" applyNumberFormat="1"/>
    <xf numFmtId="169" fontId="0" fillId="0" borderId="0" xfId="0" applyNumberFormat="1"/>
    <xf numFmtId="1" fontId="7" fillId="0" borderId="8" xfId="0" applyNumberFormat="1" applyFont="1" applyFill="1" applyBorder="1" applyAlignment="1">
      <alignment horizontal="right" vertical="center" wrapText="1"/>
    </xf>
    <xf numFmtId="1" fontId="7" fillId="0" borderId="9" xfId="0" applyNumberFormat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3" borderId="3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 readingOrder="1"/>
    </xf>
    <xf numFmtId="2" fontId="16" fillId="0" borderId="0" xfId="0" applyNumberFormat="1" applyFont="1" applyAlignment="1">
      <alignment horizontal="center" vertical="center" wrapText="1" readingOrder="1"/>
    </xf>
    <xf numFmtId="1" fontId="16" fillId="0" borderId="0" xfId="0" applyNumberFormat="1" applyFont="1" applyAlignment="1">
      <alignment horizontal="center" vertical="center" wrapText="1" readingOrder="1"/>
    </xf>
    <xf numFmtId="1" fontId="16" fillId="0" borderId="0" xfId="0" applyNumberFormat="1" applyFont="1"/>
    <xf numFmtId="1" fontId="7" fillId="0" borderId="3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left" vertical="center" wrapText="1"/>
    </xf>
    <xf numFmtId="1" fontId="8" fillId="0" borderId="0" xfId="0" applyNumberFormat="1" applyFont="1"/>
    <xf numFmtId="1" fontId="7" fillId="3" borderId="0" xfId="0" applyNumberFormat="1" applyFont="1" applyFill="1" applyBorder="1" applyAlignment="1">
      <alignment vertical="center" wrapText="1"/>
    </xf>
    <xf numFmtId="1" fontId="7" fillId="3" borderId="0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vertical="center" wrapText="1"/>
    </xf>
    <xf numFmtId="0" fontId="7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right" vertical="center" wrapText="1"/>
    </xf>
    <xf numFmtId="1" fontId="0" fillId="0" borderId="0" xfId="0" applyNumberFormat="1" applyBorder="1"/>
    <xf numFmtId="3" fontId="7" fillId="0" borderId="0" xfId="0" applyNumberFormat="1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wrapText="1" readingOrder="1"/>
    </xf>
    <xf numFmtId="3" fontId="7" fillId="5" borderId="7" xfId="0" applyNumberFormat="1" applyFont="1" applyFill="1" applyBorder="1" applyAlignment="1">
      <alignment vertical="center"/>
    </xf>
    <xf numFmtId="1" fontId="9" fillId="7" borderId="0" xfId="0" applyNumberFormat="1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3" fontId="7" fillId="6" borderId="3" xfId="0" applyNumberFormat="1" applyFont="1" applyFill="1" applyBorder="1" applyAlignment="1"/>
    <xf numFmtId="3" fontId="7" fillId="6" borderId="3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left" vertical="center" wrapText="1"/>
    </xf>
    <xf numFmtId="1" fontId="7" fillId="6" borderId="3" xfId="0" applyNumberFormat="1" applyFont="1" applyFill="1" applyBorder="1" applyAlignment="1">
      <alignment horizontal="right" vertical="center" wrapText="1"/>
    </xf>
    <xf numFmtId="167" fontId="7" fillId="6" borderId="3" xfId="0" applyNumberFormat="1" applyFont="1" applyFill="1" applyBorder="1" applyAlignment="1"/>
    <xf numFmtId="0" fontId="7" fillId="5" borderId="2" xfId="9" applyFont="1" applyFill="1" applyBorder="1" applyAlignment="1">
      <alignment vertical="center" wrapText="1"/>
    </xf>
    <xf numFmtId="164" fontId="7" fillId="4" borderId="2" xfId="1" applyFont="1" applyFill="1" applyBorder="1" applyAlignment="1">
      <alignment horizontal="right" vertical="center" wrapText="1"/>
    </xf>
    <xf numFmtId="1" fontId="7" fillId="4" borderId="2" xfId="9" applyNumberFormat="1" applyFont="1" applyFill="1" applyBorder="1" applyAlignment="1">
      <alignment horizontal="right" vertical="center" wrapText="1"/>
    </xf>
    <xf numFmtId="1" fontId="7" fillId="5" borderId="2" xfId="9" applyNumberFormat="1" applyFont="1" applyFill="1" applyBorder="1" applyAlignment="1">
      <alignment horizontal="left" vertical="center" wrapText="1"/>
    </xf>
    <xf numFmtId="1" fontId="7" fillId="6" borderId="3" xfId="9" applyNumberFormat="1" applyFont="1" applyFill="1" applyBorder="1" applyAlignment="1">
      <alignment horizontal="right" vertical="center" wrapText="1"/>
    </xf>
    <xf numFmtId="3" fontId="7" fillId="6" borderId="3" xfId="9" applyNumberFormat="1" applyFont="1" applyFill="1" applyBorder="1" applyAlignment="1">
      <alignment vertical="center" wrapText="1"/>
    </xf>
    <xf numFmtId="1" fontId="7" fillId="6" borderId="3" xfId="9" applyNumberFormat="1" applyFont="1" applyFill="1" applyBorder="1" applyAlignment="1">
      <alignment horizontal="left" vertical="center" wrapText="1"/>
    </xf>
    <xf numFmtId="0" fontId="7" fillId="5" borderId="2" xfId="10" applyFont="1" applyFill="1" applyBorder="1" applyAlignment="1">
      <alignment vertical="center" wrapText="1"/>
    </xf>
    <xf numFmtId="0" fontId="7" fillId="5" borderId="2" xfId="10" applyFont="1" applyFill="1" applyBorder="1" applyAlignment="1">
      <alignment horizontal="right" vertical="center" wrapText="1"/>
    </xf>
    <xf numFmtId="1" fontId="7" fillId="5" borderId="2" xfId="10" applyNumberFormat="1" applyFont="1" applyFill="1" applyBorder="1" applyAlignment="1">
      <alignment horizontal="left" vertical="center" wrapText="1"/>
    </xf>
    <xf numFmtId="0" fontId="7" fillId="6" borderId="3" xfId="10" applyFont="1" applyFill="1" applyBorder="1" applyAlignment="1">
      <alignment horizontal="right" vertical="center" wrapText="1"/>
    </xf>
    <xf numFmtId="3" fontId="7" fillId="6" borderId="3" xfId="10" applyNumberFormat="1" applyFont="1" applyFill="1" applyBorder="1" applyAlignment="1">
      <alignment vertical="center" wrapText="1"/>
    </xf>
    <xf numFmtId="0" fontId="7" fillId="6" borderId="3" xfId="10" applyFont="1" applyFill="1" applyBorder="1" applyAlignment="1">
      <alignment horizontal="left" vertical="center" wrapText="1"/>
    </xf>
    <xf numFmtId="0" fontId="7" fillId="4" borderId="2" xfId="4" applyFont="1" applyFill="1" applyBorder="1" applyAlignment="1">
      <alignment vertical="center" wrapText="1"/>
    </xf>
    <xf numFmtId="0" fontId="7" fillId="4" borderId="2" xfId="4" applyFont="1" applyFill="1" applyBorder="1" applyAlignment="1">
      <alignment horizontal="right" vertical="center" wrapText="1"/>
    </xf>
    <xf numFmtId="1" fontId="7" fillId="4" borderId="2" xfId="4" applyNumberFormat="1" applyFont="1" applyFill="1" applyBorder="1" applyAlignment="1">
      <alignment horizontal="right" vertical="center" wrapText="1"/>
    </xf>
    <xf numFmtId="1" fontId="7" fillId="3" borderId="2" xfId="4" applyNumberFormat="1" applyFont="1" applyFill="1" applyBorder="1" applyAlignment="1">
      <alignment horizontal="left" vertical="center" wrapText="1"/>
    </xf>
    <xf numFmtId="0" fontId="7" fillId="6" borderId="3" xfId="0" applyFont="1" applyFill="1" applyBorder="1"/>
    <xf numFmtId="3" fontId="7" fillId="0" borderId="0" xfId="4" applyNumberFormat="1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1" fontId="7" fillId="5" borderId="2" xfId="0" applyNumberFormat="1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right" vertical="center" wrapText="1"/>
    </xf>
    <xf numFmtId="1" fontId="7" fillId="4" borderId="7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/>
    <xf numFmtId="1" fontId="7" fillId="0" borderId="7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1" fontId="7" fillId="6" borderId="0" xfId="0" applyNumberFormat="1" applyFont="1" applyFill="1" applyBorder="1" applyAlignment="1">
      <alignment vertical="center" wrapText="1"/>
    </xf>
    <xf numFmtId="1" fontId="7" fillId="4" borderId="2" xfId="11" applyNumberFormat="1" applyFont="1" applyFill="1" applyBorder="1" applyAlignment="1">
      <alignment horizontal="center" vertical="center" wrapText="1"/>
    </xf>
    <xf numFmtId="11" fontId="7" fillId="4" borderId="2" xfId="2" applyNumberFormat="1" applyFont="1" applyFill="1" applyBorder="1" applyAlignment="1">
      <alignment horizontal="center" vertical="center" wrapText="1"/>
    </xf>
    <xf numFmtId="0" fontId="7" fillId="4" borderId="2" xfId="1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 wrapText="1"/>
    </xf>
    <xf numFmtId="1" fontId="7" fillId="4" borderId="2" xfId="2" applyNumberFormat="1" applyFont="1" applyFill="1" applyBorder="1" applyAlignment="1">
      <alignment horizontal="right" vertical="center" wrapText="1"/>
    </xf>
    <xf numFmtId="11" fontId="7" fillId="4" borderId="2" xfId="2" applyNumberFormat="1" applyFont="1" applyFill="1" applyBorder="1" applyAlignment="1">
      <alignment horizontal="right" vertical="center" wrapText="1"/>
    </xf>
    <xf numFmtId="0" fontId="7" fillId="4" borderId="2" xfId="2" applyFont="1" applyFill="1" applyBorder="1" applyAlignment="1">
      <alignment horizontal="right" vertical="center" wrapText="1"/>
    </xf>
    <xf numFmtId="0" fontId="7" fillId="6" borderId="3" xfId="2" applyFont="1" applyFill="1" applyBorder="1" applyAlignment="1">
      <alignment horizontal="right"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7" fillId="6" borderId="3" xfId="2" applyFont="1" applyFill="1" applyBorder="1" applyAlignment="1">
      <alignment horizontal="left" vertical="center" wrapText="1"/>
    </xf>
    <xf numFmtId="1" fontId="7" fillId="7" borderId="0" xfId="2" applyNumberFormat="1" applyFont="1" applyFill="1" applyBorder="1" applyAlignment="1">
      <alignment horizontal="right" vertical="center" wrapText="1"/>
    </xf>
    <xf numFmtId="1" fontId="7" fillId="7" borderId="0" xfId="2" applyNumberFormat="1" applyFont="1" applyFill="1" applyBorder="1" applyAlignment="1">
      <alignment horizontal="left" vertical="center" wrapText="1"/>
    </xf>
    <xf numFmtId="1" fontId="7" fillId="3" borderId="3" xfId="2" applyNumberFormat="1" applyFont="1" applyFill="1" applyBorder="1" applyAlignment="1">
      <alignment horizontal="right" vertical="center" wrapText="1"/>
    </xf>
    <xf numFmtId="1" fontId="7" fillId="3" borderId="3" xfId="2" applyNumberFormat="1" applyFont="1" applyFill="1" applyBorder="1" applyAlignment="1">
      <alignment vertical="center" wrapText="1"/>
    </xf>
    <xf numFmtId="1" fontId="7" fillId="3" borderId="3" xfId="2" applyNumberFormat="1" applyFont="1" applyFill="1" applyBorder="1" applyAlignment="1">
      <alignment horizontal="center" vertical="center" wrapText="1"/>
    </xf>
    <xf numFmtId="1" fontId="7" fillId="3" borderId="3" xfId="2" applyNumberFormat="1" applyFont="1" applyFill="1" applyBorder="1" applyAlignment="1">
      <alignment horizontal="left" vertical="center" wrapText="1"/>
    </xf>
    <xf numFmtId="3" fontId="7" fillId="0" borderId="0" xfId="11" applyNumberFormat="1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left" vertical="center" wrapText="1"/>
    </xf>
    <xf numFmtId="1" fontId="7" fillId="3" borderId="2" xfId="6" applyNumberFormat="1" applyFont="1" applyFill="1" applyBorder="1" applyAlignment="1">
      <alignment horizontal="right" vertical="center" wrapText="1"/>
    </xf>
    <xf numFmtId="0" fontId="7" fillId="4" borderId="2" xfId="6" applyFont="1" applyFill="1" applyBorder="1" applyAlignment="1">
      <alignment horizontal="center" vertical="center" wrapText="1"/>
    </xf>
    <xf numFmtId="1" fontId="7" fillId="4" borderId="2" xfId="6" applyNumberFormat="1" applyFont="1" applyFill="1" applyBorder="1" applyAlignment="1">
      <alignment horizontal="center" vertical="center" wrapText="1"/>
    </xf>
    <xf numFmtId="1" fontId="7" fillId="4" borderId="2" xfId="6" applyNumberFormat="1" applyFont="1" applyFill="1" applyBorder="1" applyAlignment="1">
      <alignment horizontal="right" vertical="center" wrapText="1"/>
    </xf>
    <xf numFmtId="0" fontId="7" fillId="4" borderId="2" xfId="6" applyFont="1" applyFill="1" applyBorder="1" applyAlignment="1">
      <alignment vertical="center" wrapText="1"/>
    </xf>
    <xf numFmtId="1" fontId="7" fillId="0" borderId="3" xfId="6" applyNumberFormat="1" applyFont="1" applyFill="1" applyBorder="1" applyAlignment="1">
      <alignment horizontal="right" vertical="center" wrapText="1"/>
    </xf>
    <xf numFmtId="3" fontId="7" fillId="0" borderId="3" xfId="6" applyNumberFormat="1" applyFont="1" applyFill="1" applyBorder="1" applyAlignment="1">
      <alignment vertical="center" wrapText="1"/>
    </xf>
    <xf numFmtId="1" fontId="7" fillId="0" borderId="3" xfId="6" applyNumberFormat="1" applyFont="1" applyFill="1" applyBorder="1" applyAlignment="1">
      <alignment horizontal="left" vertical="center" wrapText="1"/>
    </xf>
    <xf numFmtId="0" fontId="7" fillId="3" borderId="2" xfId="3" applyFont="1" applyFill="1" applyBorder="1" applyAlignment="1">
      <alignment vertical="center" wrapText="1"/>
    </xf>
    <xf numFmtId="0" fontId="7" fillId="4" borderId="2" xfId="3" applyFont="1" applyFill="1" applyBorder="1" applyAlignment="1">
      <alignment horizontal="center" vertical="center" wrapText="1"/>
    </xf>
    <xf numFmtId="1" fontId="7" fillId="4" borderId="2" xfId="3" applyNumberFormat="1" applyFont="1" applyFill="1" applyBorder="1" applyAlignment="1">
      <alignment vertical="center" wrapText="1"/>
    </xf>
    <xf numFmtId="0" fontId="7" fillId="4" borderId="2" xfId="3" applyFont="1" applyFill="1" applyBorder="1" applyAlignment="1">
      <alignment vertical="center" wrapText="1"/>
    </xf>
    <xf numFmtId="3" fontId="7" fillId="0" borderId="3" xfId="6" applyNumberFormat="1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horizontal="left" vertical="center" wrapText="1"/>
    </xf>
    <xf numFmtId="3" fontId="7" fillId="0" borderId="3" xfId="7" applyNumberFormat="1" applyFont="1" applyFill="1" applyBorder="1" applyAlignment="1">
      <alignment vertical="center" wrapText="1"/>
    </xf>
    <xf numFmtId="3" fontId="7" fillId="0" borderId="3" xfId="8" applyNumberFormat="1" applyFont="1" applyFill="1" applyBorder="1" applyAlignment="1">
      <alignment vertical="center" wrapText="1"/>
    </xf>
    <xf numFmtId="0" fontId="0" fillId="0" borderId="0" xfId="0" applyNumberFormat="1" applyBorder="1"/>
    <xf numFmtId="0" fontId="7" fillId="5" borderId="2" xfId="5" applyNumberFormat="1" applyFont="1" applyFill="1" applyBorder="1" applyAlignment="1">
      <alignment horizontal="right" vertical="center" wrapText="1"/>
    </xf>
    <xf numFmtId="0" fontId="7" fillId="4" borderId="2" xfId="5" applyNumberFormat="1" applyFont="1" applyFill="1" applyBorder="1" applyAlignment="1">
      <alignment horizontal="right" vertical="center" wrapText="1"/>
    </xf>
    <xf numFmtId="0" fontId="7" fillId="6" borderId="2" xfId="8" applyFont="1" applyFill="1" applyBorder="1" applyAlignment="1">
      <alignment vertical="center" wrapText="1"/>
    </xf>
    <xf numFmtId="0" fontId="7" fillId="7" borderId="2" xfId="8" applyFont="1" applyFill="1" applyBorder="1" applyAlignment="1">
      <alignment horizontal="center" vertical="center" wrapText="1"/>
    </xf>
    <xf numFmtId="0" fontId="7" fillId="7" borderId="2" xfId="8" applyFont="1" applyFill="1" applyBorder="1" applyAlignment="1">
      <alignment horizontal="left" vertical="center" wrapText="1"/>
    </xf>
    <xf numFmtId="0" fontId="7" fillId="0" borderId="3" xfId="5" applyFont="1" applyFill="1" applyBorder="1" applyAlignment="1">
      <alignment horizontal="right" vertical="center" wrapText="1"/>
    </xf>
    <xf numFmtId="0" fontId="7" fillId="0" borderId="3" xfId="5" applyFont="1" applyFill="1" applyBorder="1" applyAlignment="1">
      <alignment horizontal="left" vertical="center" wrapText="1"/>
    </xf>
    <xf numFmtId="3" fontId="7" fillId="6" borderId="3" xfId="7" applyNumberFormat="1" applyFont="1" applyFill="1" applyBorder="1" applyAlignment="1">
      <alignment horizontal="right" vertical="center"/>
    </xf>
    <xf numFmtId="3" fontId="7" fillId="6" borderId="3" xfId="7" applyNumberFormat="1" applyFont="1" applyFill="1" applyBorder="1" applyAlignment="1">
      <alignment vertical="center"/>
    </xf>
    <xf numFmtId="3" fontId="7" fillId="6" borderId="3" xfId="8" applyNumberFormat="1" applyFont="1" applyFill="1" applyBorder="1" applyAlignment="1">
      <alignment vertical="center"/>
    </xf>
    <xf numFmtId="3" fontId="7" fillId="6" borderId="3" xfId="7" applyNumberFormat="1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vertical="center" wrapText="1"/>
    </xf>
    <xf numFmtId="1" fontId="7" fillId="0" borderId="3" xfId="7" applyNumberFormat="1" applyFont="1" applyFill="1" applyBorder="1" applyAlignment="1">
      <alignment horizontal="right" vertical="center" wrapText="1"/>
    </xf>
    <xf numFmtId="3" fontId="8" fillId="0" borderId="3" xfId="7" applyNumberFormat="1" applyFont="1" applyFill="1" applyBorder="1" applyAlignment="1">
      <alignment vertical="center" wrapText="1"/>
    </xf>
    <xf numFmtId="3" fontId="8" fillId="0" borderId="3" xfId="8" applyNumberFormat="1" applyFont="1" applyFill="1" applyBorder="1" applyAlignment="1">
      <alignment vertical="center" wrapText="1"/>
    </xf>
    <xf numFmtId="3" fontId="8" fillId="0" borderId="3" xfId="7" applyNumberFormat="1" applyFont="1" applyFill="1" applyBorder="1" applyAlignment="1">
      <alignment horizontal="left" vertical="center" wrapText="1"/>
    </xf>
    <xf numFmtId="3" fontId="7" fillId="4" borderId="7" xfId="7" applyNumberFormat="1" applyFont="1" applyFill="1" applyBorder="1" applyAlignment="1">
      <alignment horizontal="left" vertical="center" wrapText="1"/>
    </xf>
    <xf numFmtId="3" fontId="7" fillId="4" borderId="7" xfId="7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7" borderId="0" xfId="0" applyFont="1" applyFill="1" applyBorder="1" applyAlignment="1">
      <alignment horizontal="center" vertical="center" wrapText="1"/>
    </xf>
    <xf numFmtId="168" fontId="8" fillId="5" borderId="6" xfId="1" applyNumberFormat="1" applyFont="1" applyFill="1" applyBorder="1" applyAlignment="1">
      <alignment horizontal="left" vertical="center" wrapText="1"/>
    </xf>
    <xf numFmtId="1" fontId="7" fillId="6" borderId="0" xfId="0" applyNumberFormat="1" applyFont="1" applyFill="1" applyBorder="1"/>
    <xf numFmtId="1" fontId="7" fillId="0" borderId="3" xfId="0" applyNumberFormat="1" applyFont="1" applyFill="1" applyBorder="1" applyAlignment="1">
      <alignment horizontal="left" vertical="center" wrapText="1"/>
    </xf>
    <xf numFmtId="168" fontId="8" fillId="0" borderId="0" xfId="1" applyNumberFormat="1" applyFont="1" applyAlignment="1">
      <alignment horizontal="right"/>
    </xf>
    <xf numFmtId="1" fontId="8" fillId="6" borderId="0" xfId="0" applyNumberFormat="1" applyFont="1" applyFill="1"/>
    <xf numFmtId="1" fontId="8" fillId="0" borderId="0" xfId="0" applyNumberFormat="1" applyFont="1" applyFill="1" applyBorder="1" applyAlignment="1">
      <alignment horizontal="right"/>
    </xf>
    <xf numFmtId="1" fontId="8" fillId="6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Alignment="1"/>
    <xf numFmtId="3" fontId="7" fillId="6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/>
    <xf numFmtId="3" fontId="7" fillId="6" borderId="3" xfId="0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168" fontId="7" fillId="7" borderId="0" xfId="1" applyNumberFormat="1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1" fontId="0" fillId="5" borderId="0" xfId="0" applyNumberFormat="1" applyFill="1"/>
    <xf numFmtId="3" fontId="7" fillId="6" borderId="0" xfId="4" applyNumberFormat="1" applyFont="1" applyFill="1" applyBorder="1" applyAlignment="1">
      <alignment vertical="center" wrapText="1"/>
    </xf>
    <xf numFmtId="3" fontId="7" fillId="6" borderId="0" xfId="11" applyNumberFormat="1" applyFont="1" applyFill="1" applyBorder="1" applyAlignment="1">
      <alignment horizontal="left" vertical="center" wrapText="1"/>
    </xf>
    <xf numFmtId="3" fontId="7" fillId="0" borderId="7" xfId="4" applyNumberFormat="1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6" borderId="7" xfId="0" applyFont="1" applyFill="1" applyBorder="1" applyAlignment="1">
      <alignment horizontal="right" vertical="center" wrapText="1"/>
    </xf>
    <xf numFmtId="3" fontId="7" fillId="7" borderId="7" xfId="0" applyNumberFormat="1" applyFont="1" applyFill="1" applyBorder="1" applyAlignment="1">
      <alignment horizontal="left" vertical="center" wrapText="1"/>
    </xf>
    <xf numFmtId="1" fontId="7" fillId="7" borderId="0" xfId="1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3" fontId="7" fillId="0" borderId="7" xfId="4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7" fillId="4" borderId="0" xfId="2" applyFont="1" applyFill="1" applyBorder="1" applyAlignment="1">
      <alignment wrapText="1"/>
    </xf>
    <xf numFmtId="0" fontId="7" fillId="0" borderId="0" xfId="0" applyFont="1" applyAlignment="1">
      <alignment horizontal="left"/>
    </xf>
    <xf numFmtId="1" fontId="7" fillId="2" borderId="3" xfId="3" applyNumberFormat="1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 wrapText="1"/>
    </xf>
    <xf numFmtId="1" fontId="7" fillId="4" borderId="2" xfId="3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7" fillId="0" borderId="4" xfId="6" applyNumberFormat="1" applyFont="1" applyFill="1" applyBorder="1" applyAlignment="1">
      <alignment vertical="center" wrapText="1"/>
    </xf>
    <xf numFmtId="3" fontId="0" fillId="0" borderId="0" xfId="0" applyNumberFormat="1" applyFill="1" applyBorder="1"/>
    <xf numFmtId="168" fontId="7" fillId="4" borderId="6" xfId="1" applyNumberFormat="1" applyFont="1" applyFill="1" applyBorder="1" applyAlignment="1">
      <alignment horizontal="left" vertical="center" wrapText="1"/>
    </xf>
    <xf numFmtId="0" fontId="8" fillId="0" borderId="0" xfId="0" applyFont="1" applyFill="1"/>
    <xf numFmtId="1" fontId="8" fillId="4" borderId="6" xfId="0" applyNumberFormat="1" applyFont="1" applyFill="1" applyBorder="1" applyAlignment="1">
      <alignment horizontal="left" vertical="center" wrapText="1"/>
    </xf>
    <xf numFmtId="168" fontId="8" fillId="0" borderId="6" xfId="1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right"/>
    </xf>
    <xf numFmtId="165" fontId="7" fillId="2" borderId="0" xfId="0" applyNumberFormat="1" applyFont="1" applyFill="1" applyBorder="1" applyAlignment="1">
      <alignment vertical="center" wrapText="1"/>
    </xf>
    <xf numFmtId="3" fontId="7" fillId="6" borderId="11" xfId="0" applyNumberFormat="1" applyFont="1" applyFill="1" applyBorder="1" applyAlignment="1">
      <alignment vertical="center" wrapText="1"/>
    </xf>
    <xf numFmtId="3" fontId="9" fillId="0" borderId="13" xfId="0" applyNumberFormat="1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/>
    </xf>
    <xf numFmtId="3" fontId="7" fillId="0" borderId="15" xfId="0" applyNumberFormat="1" applyFont="1" applyFill="1" applyBorder="1" applyAlignment="1">
      <alignment vertical="center" wrapText="1"/>
    </xf>
    <xf numFmtId="3" fontId="7" fillId="0" borderId="15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right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left" vertical="center" wrapText="1"/>
    </xf>
    <xf numFmtId="3" fontId="7" fillId="6" borderId="12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3" fontId="7" fillId="6" borderId="14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right"/>
    </xf>
    <xf numFmtId="1" fontId="7" fillId="6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1" fontId="11" fillId="3" borderId="0" xfId="0" applyNumberFormat="1" applyFont="1" applyFill="1" applyBorder="1" applyAlignment="1">
      <alignment vertical="center" wrapText="1"/>
    </xf>
    <xf numFmtId="1" fontId="7" fillId="7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vertical="center" wrapText="1"/>
    </xf>
    <xf numFmtId="3" fontId="7" fillId="4" borderId="5" xfId="0" applyNumberFormat="1" applyFont="1" applyFill="1" applyBorder="1" applyAlignment="1">
      <alignment vertical="center" wrapText="1"/>
    </xf>
    <xf numFmtId="1" fontId="7" fillId="4" borderId="5" xfId="0" applyNumberFormat="1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 wrapText="1"/>
    </xf>
    <xf numFmtId="3" fontId="7" fillId="7" borderId="3" xfId="0" applyNumberFormat="1" applyFont="1" applyFill="1" applyBorder="1" applyAlignment="1">
      <alignment vertical="center" wrapText="1"/>
    </xf>
    <xf numFmtId="1" fontId="7" fillId="7" borderId="3" xfId="0" applyNumberFormat="1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vertical="center" wrapText="1"/>
    </xf>
    <xf numFmtId="0" fontId="7" fillId="6" borderId="0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right" wrapText="1"/>
    </xf>
    <xf numFmtId="0" fontId="7" fillId="3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1" fontId="7" fillId="4" borderId="2" xfId="0" applyNumberFormat="1" applyFont="1" applyFill="1" applyBorder="1" applyAlignment="1">
      <alignment horizontal="right" vertical="center" wrapText="1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" fontId="7" fillId="0" borderId="4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" fontId="7" fillId="3" borderId="3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5" borderId="0" xfId="0" applyFont="1" applyFill="1" applyBorder="1" applyAlignment="1">
      <alignment horizontal="right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horizontal="center" vertical="center"/>
    </xf>
    <xf numFmtId="1" fontId="7" fillId="7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7" borderId="0" xfId="9" applyFont="1" applyFill="1" applyBorder="1" applyAlignment="1">
      <alignment horizontal="center"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7" borderId="0" xfId="10" applyFont="1" applyFill="1" applyBorder="1" applyAlignment="1">
      <alignment horizontal="center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3" xfId="10" applyNumberFormat="1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3" borderId="3" xfId="4" applyFont="1" applyFill="1" applyBorder="1" applyAlignment="1">
      <alignment horizontal="right" vertical="center" wrapText="1"/>
    </xf>
    <xf numFmtId="0" fontId="7" fillId="7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7" borderId="0" xfId="11" applyFont="1" applyFill="1" applyBorder="1" applyAlignment="1">
      <alignment horizontal="center" vertical="center" wrapText="1"/>
    </xf>
    <xf numFmtId="1" fontId="7" fillId="3" borderId="0" xfId="11" applyNumberFormat="1" applyFont="1" applyFill="1" applyBorder="1" applyAlignment="1">
      <alignment horizontal="left" vertical="center" wrapText="1"/>
    </xf>
    <xf numFmtId="1" fontId="7" fillId="2" borderId="3" xfId="11" applyNumberFormat="1" applyFont="1" applyFill="1" applyBorder="1" applyAlignment="1">
      <alignment horizontal="right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7" borderId="0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/>
    </xf>
    <xf numFmtId="0" fontId="7" fillId="7" borderId="0" xfId="6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0" fontId="7" fillId="3" borderId="0" xfId="6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7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1" fontId="7" fillId="2" borderId="3" xfId="3" applyNumberFormat="1" applyFont="1" applyFill="1" applyBorder="1" applyAlignment="1">
      <alignment horizontal="right" vertical="center" wrapText="1"/>
    </xf>
    <xf numFmtId="1" fontId="7" fillId="2" borderId="3" xfId="3" applyNumberFormat="1" applyFont="1" applyFill="1" applyBorder="1" applyAlignment="1">
      <alignment horizontal="center" vertical="center" wrapText="1"/>
    </xf>
    <xf numFmtId="0" fontId="7" fillId="7" borderId="0" xfId="7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1" fontId="7" fillId="3" borderId="0" xfId="7" applyNumberFormat="1" applyFont="1" applyFill="1" applyBorder="1" applyAlignment="1">
      <alignment horizontal="right" vertical="center" wrapText="1"/>
    </xf>
    <xf numFmtId="0" fontId="7" fillId="3" borderId="3" xfId="7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0" fontId="7" fillId="7" borderId="0" xfId="5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1" fontId="7" fillId="3" borderId="3" xfId="5" applyNumberFormat="1" applyFont="1" applyFill="1" applyBorder="1" applyAlignment="1">
      <alignment horizontal="right" vertical="center" wrapText="1"/>
    </xf>
    <xf numFmtId="0" fontId="7" fillId="7" borderId="1" xfId="5" applyFont="1" applyFill="1" applyBorder="1" applyAlignment="1">
      <alignment horizontal="center" vertical="center" wrapText="1"/>
    </xf>
    <xf numFmtId="1" fontId="7" fillId="3" borderId="3" xfId="8" applyNumberFormat="1" applyFont="1" applyFill="1" applyBorder="1" applyAlignment="1">
      <alignment horizontal="right" vertical="center" wrapText="1"/>
    </xf>
    <xf numFmtId="0" fontId="7" fillId="7" borderId="0" xfId="8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1" fontId="7" fillId="2" borderId="3" xfId="8" applyNumberFormat="1" applyFont="1" applyFill="1" applyBorder="1" applyAlignment="1">
      <alignment horizontal="right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1" fontId="7" fillId="2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</cellXfs>
  <cellStyles count="17">
    <cellStyle name="Comma" xfId="1" builtinId="3"/>
    <cellStyle name="Normal" xfId="0" builtinId="0"/>
    <cellStyle name="Normal 4" xfId="12"/>
    <cellStyle name="Normal 5" xfId="13"/>
    <cellStyle name="Normal 6" xfId="14"/>
    <cellStyle name="Normal 7" xfId="15"/>
    <cellStyle name="Normal 8" xfId="16"/>
    <cellStyle name="Normal_Sheet1" xfId="2"/>
    <cellStyle name="Normal_Sheet3" xfId="3"/>
    <cellStyle name="Normal_Sheet6" xfId="4"/>
    <cellStyle name="Normal_Sheet8" xfId="5"/>
    <cellStyle name="Normal_ت.صحيه2" xfId="6"/>
    <cellStyle name="Normal_ت.صحيه4" xfId="7"/>
    <cellStyle name="Normal_ت.صحيه5" xfId="8"/>
    <cellStyle name="Normal_حصى" xfId="9"/>
    <cellStyle name="Normal_رمل" xfId="10"/>
    <cellStyle name="Normal_شبابيك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IQ" sz="1400"/>
              <a:t>شكل ( 1 )</a:t>
            </a:r>
          </a:p>
          <a:p>
            <a:pPr>
              <a:defRPr/>
            </a:pPr>
            <a:r>
              <a:rPr lang="ar-IQ" sz="1400"/>
              <a:t>الكلفة الكلية وقيمة المواد الانشائية واجور العاملين لابنية القطاع الخاص للسنوات 2011-2023</a:t>
            </a:r>
          </a:p>
        </c:rich>
      </c:tx>
      <c:layout>
        <c:manualLayout>
          <c:xMode val="edge"/>
          <c:yMode val="edge"/>
          <c:x val="0.12502097031685472"/>
          <c:y val="1.3947001394700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24437370860558"/>
          <c:y val="0.14987469662526492"/>
          <c:w val="0.72022296182049406"/>
          <c:h val="0.73368475384091636"/>
        </c:manualLayout>
      </c:layout>
      <c:lineChart>
        <c:grouping val="standard"/>
        <c:varyColors val="0"/>
        <c:ser>
          <c:idx val="0"/>
          <c:order val="0"/>
          <c:tx>
            <c:strRef>
              <c:f>'الكلفه  للسنوات'!$B$31</c:f>
              <c:strCache>
                <c:ptCount val="1"/>
                <c:pt idx="0">
                  <c:v>الكلفة الكلية</c:v>
                </c:pt>
              </c:strCache>
            </c:strRef>
          </c:tx>
          <c:marker>
            <c:symbol val="none"/>
          </c:marker>
          <c:cat>
            <c:numRef>
              <c:f>'الكلفه  للسنوات'!$A$32:$A$44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'الكلفه  للسنوات'!$B$32:$B$44</c:f>
              <c:numCache>
                <c:formatCode>General</c:formatCode>
                <c:ptCount val="13"/>
                <c:pt idx="0">
                  <c:v>2150495</c:v>
                </c:pt>
                <c:pt idx="1">
                  <c:v>4421670</c:v>
                </c:pt>
                <c:pt idx="2">
                  <c:v>7158371</c:v>
                </c:pt>
                <c:pt idx="3">
                  <c:v>3320102</c:v>
                </c:pt>
                <c:pt idx="4">
                  <c:v>1932360</c:v>
                </c:pt>
                <c:pt idx="5">
                  <c:v>1962888</c:v>
                </c:pt>
                <c:pt idx="6">
                  <c:v>1479021</c:v>
                </c:pt>
                <c:pt idx="7">
                  <c:v>1398142</c:v>
                </c:pt>
                <c:pt idx="8">
                  <c:v>1162220</c:v>
                </c:pt>
                <c:pt idx="9">
                  <c:v>949191</c:v>
                </c:pt>
                <c:pt idx="10">
                  <c:v>1852178</c:v>
                </c:pt>
                <c:pt idx="11">
                  <c:v>2073832</c:v>
                </c:pt>
                <c:pt idx="12">
                  <c:v>1819880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2-4347-B2D9-4488E59E4564}"/>
            </c:ext>
          </c:extLst>
        </c:ser>
        <c:ser>
          <c:idx val="1"/>
          <c:order val="1"/>
          <c:tx>
            <c:strRef>
              <c:f>'الكلفه  للسنوات'!$C$31</c:f>
              <c:strCache>
                <c:ptCount val="1"/>
                <c:pt idx="0">
                  <c:v>قيمة المواد الانشائية</c:v>
                </c:pt>
              </c:strCache>
            </c:strRef>
          </c:tx>
          <c:marker>
            <c:symbol val="none"/>
          </c:marker>
          <c:cat>
            <c:numRef>
              <c:f>'الكلفه  للسنوات'!$A$32:$A$44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'الكلفه  للسنوات'!$C$32:$C$44</c:f>
              <c:numCache>
                <c:formatCode>General</c:formatCode>
                <c:ptCount val="13"/>
                <c:pt idx="0">
                  <c:v>1583820</c:v>
                </c:pt>
                <c:pt idx="1">
                  <c:v>3622022</c:v>
                </c:pt>
                <c:pt idx="2">
                  <c:v>6603278</c:v>
                </c:pt>
                <c:pt idx="3">
                  <c:v>2873631</c:v>
                </c:pt>
                <c:pt idx="4">
                  <c:v>1231567</c:v>
                </c:pt>
                <c:pt idx="5">
                  <c:v>1297872</c:v>
                </c:pt>
                <c:pt idx="6">
                  <c:v>819485</c:v>
                </c:pt>
                <c:pt idx="7">
                  <c:v>901626</c:v>
                </c:pt>
                <c:pt idx="8">
                  <c:v>556023</c:v>
                </c:pt>
                <c:pt idx="9">
                  <c:v>403887</c:v>
                </c:pt>
                <c:pt idx="10">
                  <c:v>914312</c:v>
                </c:pt>
                <c:pt idx="11">
                  <c:v>1045260</c:v>
                </c:pt>
                <c:pt idx="12">
                  <c:v>868272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2-4347-B2D9-4488E59E4564}"/>
            </c:ext>
          </c:extLst>
        </c:ser>
        <c:ser>
          <c:idx val="2"/>
          <c:order val="2"/>
          <c:tx>
            <c:strRef>
              <c:f>'الكلفه  للسنوات'!$D$31</c:f>
              <c:strCache>
                <c:ptCount val="1"/>
                <c:pt idx="0">
                  <c:v>اجور العاملين</c:v>
                </c:pt>
              </c:strCache>
            </c:strRef>
          </c:tx>
          <c:marker>
            <c:symbol val="none"/>
          </c:marker>
          <c:cat>
            <c:numRef>
              <c:f>'الكلفه  للسنوات'!$A$32:$A$44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'الكلفه  للسنوات'!$D$32:$D$44</c:f>
              <c:numCache>
                <c:formatCode>General</c:formatCode>
                <c:ptCount val="13"/>
                <c:pt idx="0">
                  <c:v>566675</c:v>
                </c:pt>
                <c:pt idx="1">
                  <c:v>661140</c:v>
                </c:pt>
                <c:pt idx="2">
                  <c:v>555092</c:v>
                </c:pt>
                <c:pt idx="3">
                  <c:v>446471</c:v>
                </c:pt>
                <c:pt idx="4">
                  <c:v>700793</c:v>
                </c:pt>
                <c:pt idx="5">
                  <c:v>659555</c:v>
                </c:pt>
                <c:pt idx="6">
                  <c:v>659555</c:v>
                </c:pt>
                <c:pt idx="7">
                  <c:v>496515</c:v>
                </c:pt>
                <c:pt idx="8">
                  <c:v>606196</c:v>
                </c:pt>
                <c:pt idx="9">
                  <c:v>545304</c:v>
                </c:pt>
                <c:pt idx="10">
                  <c:v>937866</c:v>
                </c:pt>
                <c:pt idx="11">
                  <c:v>1028572</c:v>
                </c:pt>
                <c:pt idx="12">
                  <c:v>951608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2-4347-B2D9-4488E59E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055552"/>
        <c:axId val="254057088"/>
      </c:lineChart>
      <c:catAx>
        <c:axId val="25405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4057088"/>
        <c:crosses val="autoZero"/>
        <c:auto val="1"/>
        <c:lblAlgn val="ctr"/>
        <c:lblOffset val="100"/>
        <c:noMultiLvlLbl val="0"/>
      </c:catAx>
      <c:valAx>
        <c:axId val="254057088"/>
        <c:scaling>
          <c:orientation val="minMax"/>
        </c:scaling>
        <c:delete val="0"/>
        <c:axPos val="l"/>
        <c:majorGridlines/>
        <c:numFmt formatCode="#,##0;[Red]#,##0" sourceLinked="0"/>
        <c:majorTickMark val="none"/>
        <c:minorTickMark val="none"/>
        <c:tickLblPos val="nextTo"/>
        <c:crossAx val="25405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0"/>
              <a:t>شكل (2) 
المؤشرات الرئيسة لتقديرات ابنية القطاع الخاص حسب انواع البناء لسنه 2023</a:t>
            </a:r>
          </a:p>
        </c:rich>
      </c:tx>
      <c:layout>
        <c:manualLayout>
          <c:xMode val="edge"/>
          <c:yMode val="edge"/>
          <c:x val="0.19330881037639824"/>
          <c:y val="2.84757118927973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62446588374405E-2"/>
          <c:y val="0.19821068662713456"/>
          <c:w val="0.90526899154670515"/>
          <c:h val="0.60655212079971488"/>
        </c:manualLayout>
      </c:layout>
      <c:bar3DChart>
        <c:barDir val="col"/>
        <c:grouping val="clustered"/>
        <c:varyColors val="0"/>
        <c:ser>
          <c:idx val="0"/>
          <c:order val="0"/>
          <c:tx>
            <c:v>جديد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(مؤشرات!$A$9:$A$14,مؤشرات!$B$9:$B$14,مؤشرات!$E$9:$E$14)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13,196</c:v>
                </c:pt>
                <c:pt idx="7">
                  <c:v>22</c:v>
                </c:pt>
                <c:pt idx="8">
                  <c:v>396</c:v>
                </c:pt>
                <c:pt idx="9">
                  <c:v>15</c:v>
                </c:pt>
                <c:pt idx="10">
                  <c:v>29</c:v>
                </c:pt>
                <c:pt idx="11">
                  <c:v>29</c:v>
                </c:pt>
                <c:pt idx="12">
                  <c:v>4,455</c:v>
                </c:pt>
                <c:pt idx="13">
                  <c:v>0</c:v>
                </c:pt>
                <c:pt idx="14">
                  <c:v>15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</c:strCache>
            </c:strRef>
          </c:cat>
          <c:val>
            <c:numRef>
              <c:f>مؤشرات!$B$9:$B$14</c:f>
              <c:numCache>
                <c:formatCode>#,##0</c:formatCode>
                <c:ptCount val="6"/>
                <c:pt idx="0">
                  <c:v>13196</c:v>
                </c:pt>
                <c:pt idx="1">
                  <c:v>22</c:v>
                </c:pt>
                <c:pt idx="2">
                  <c:v>396</c:v>
                </c:pt>
                <c:pt idx="3">
                  <c:v>15</c:v>
                </c:pt>
                <c:pt idx="4">
                  <c:v>29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2-4AF7-8104-A008B4429D3D}"/>
            </c:ext>
          </c:extLst>
        </c:ser>
        <c:ser>
          <c:idx val="1"/>
          <c:order val="1"/>
          <c:tx>
            <c:v>اضافة</c:v>
          </c:tx>
          <c:spPr>
            <a:solidFill>
              <a:srgbClr val="92D050"/>
            </a:solidFill>
            <a:ln w="12700">
              <a:solidFill>
                <a:srgbClr val="0033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C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62-4AF7-8104-A008B4429D3D}"/>
              </c:ext>
            </c:extLst>
          </c:dPt>
          <c:cat>
            <c:strRef>
              <c:f>(مؤشرات!$A$9:$A$14,مؤشرات!$B$9:$B$14,مؤشرات!$E$9:$E$14)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13,196</c:v>
                </c:pt>
                <c:pt idx="7">
                  <c:v>22</c:v>
                </c:pt>
                <c:pt idx="8">
                  <c:v>396</c:v>
                </c:pt>
                <c:pt idx="9">
                  <c:v>15</c:v>
                </c:pt>
                <c:pt idx="10">
                  <c:v>29</c:v>
                </c:pt>
                <c:pt idx="11">
                  <c:v>29</c:v>
                </c:pt>
                <c:pt idx="12">
                  <c:v>4,455</c:v>
                </c:pt>
                <c:pt idx="13">
                  <c:v>0</c:v>
                </c:pt>
                <c:pt idx="14">
                  <c:v>15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</c:strCache>
            </c:strRef>
          </c:cat>
          <c:val>
            <c:numRef>
              <c:f>مؤشرات!$E$9:$E$14</c:f>
              <c:numCache>
                <c:formatCode>#,##0</c:formatCode>
                <c:ptCount val="6"/>
                <c:pt idx="0">
                  <c:v>4455</c:v>
                </c:pt>
                <c:pt idx="1">
                  <c:v>0</c:v>
                </c:pt>
                <c:pt idx="2">
                  <c:v>15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62-4AF7-8104-A008B442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255383808"/>
        <c:axId val="255385984"/>
        <c:axId val="0"/>
      </c:bar3DChart>
      <c:catAx>
        <c:axId val="255383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انواع البناء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6138674645191537"/>
              <c:y val="0.79622873529697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5385984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lang="en-US"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ar-IQ" b="0"/>
                  <a:t>العدد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1537556099002982"/>
              <c:y val="0.1461075467418424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538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667735616210599"/>
          <c:y val="0.29053901005737115"/>
          <c:w val="6.5621535905516684E-2"/>
          <c:h val="0.1005090119887581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lang="en-US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&amp;C11</c:oddFooter>
    </c:headerFooter>
    <c:pageMargins b="1" l="0.75000000000001565" r="0.7500000000000156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b="1"/>
              <a:t>شكل رقم (3)
 معدل عدد العاملين في المحافظات لسنه </a:t>
            </a:r>
            <a:r>
              <a:rPr lang="en-US" b="1"/>
              <a:t>2023</a:t>
            </a:r>
            <a:endParaRPr lang="ar-IQ" b="1"/>
          </a:p>
        </c:rich>
      </c:tx>
      <c:layout>
        <c:manualLayout>
          <c:xMode val="edge"/>
          <c:yMode val="edge"/>
          <c:x val="0.35066505441354279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844312143908834E-2"/>
          <c:y val="0.18256422766431302"/>
          <c:w val="0.86828410473081119"/>
          <c:h val="0.632642064320273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العاملين!$F$4</c:f>
              <c:strCache>
                <c:ptCount val="1"/>
                <c:pt idx="0">
                  <c:v>عمال ماهرين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العاملين!$A$8:$A$22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 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العاملين!$F$8:$F$22</c:f>
              <c:numCache>
                <c:formatCode>#,##0</c:formatCode>
                <c:ptCount val="15"/>
                <c:pt idx="0">
                  <c:v>64</c:v>
                </c:pt>
                <c:pt idx="1">
                  <c:v>211</c:v>
                </c:pt>
                <c:pt idx="2">
                  <c:v>321</c:v>
                </c:pt>
                <c:pt idx="3">
                  <c:v>124</c:v>
                </c:pt>
                <c:pt idx="4">
                  <c:v>2620</c:v>
                </c:pt>
                <c:pt idx="5">
                  <c:v>193</c:v>
                </c:pt>
                <c:pt idx="6">
                  <c:v>283</c:v>
                </c:pt>
                <c:pt idx="7">
                  <c:v>203</c:v>
                </c:pt>
                <c:pt idx="8">
                  <c:v>64</c:v>
                </c:pt>
                <c:pt idx="9">
                  <c:v>419</c:v>
                </c:pt>
                <c:pt idx="10">
                  <c:v>160</c:v>
                </c:pt>
                <c:pt idx="11">
                  <c:v>157</c:v>
                </c:pt>
                <c:pt idx="12">
                  <c:v>246</c:v>
                </c:pt>
                <c:pt idx="13">
                  <c:v>74</c:v>
                </c:pt>
                <c:pt idx="14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E-460E-B24B-110E147D6D5D}"/>
            </c:ext>
          </c:extLst>
        </c:ser>
        <c:ser>
          <c:idx val="0"/>
          <c:order val="1"/>
          <c:tx>
            <c:strRef>
              <c:f>العاملين!$D$4</c:f>
              <c:strCache>
                <c:ptCount val="1"/>
                <c:pt idx="0">
                  <c:v>عمال شبه ماهرين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العاملين!$D$8:$D$22</c:f>
              <c:numCache>
                <c:formatCode>#,##0</c:formatCode>
                <c:ptCount val="15"/>
                <c:pt idx="0">
                  <c:v>156</c:v>
                </c:pt>
                <c:pt idx="1">
                  <c:v>92</c:v>
                </c:pt>
                <c:pt idx="2">
                  <c:v>225</c:v>
                </c:pt>
                <c:pt idx="3">
                  <c:v>70</c:v>
                </c:pt>
                <c:pt idx="4">
                  <c:v>1988</c:v>
                </c:pt>
                <c:pt idx="5">
                  <c:v>109</c:v>
                </c:pt>
                <c:pt idx="6">
                  <c:v>73</c:v>
                </c:pt>
                <c:pt idx="7">
                  <c:v>265</c:v>
                </c:pt>
                <c:pt idx="8">
                  <c:v>60</c:v>
                </c:pt>
                <c:pt idx="9">
                  <c:v>723</c:v>
                </c:pt>
                <c:pt idx="10">
                  <c:v>70</c:v>
                </c:pt>
                <c:pt idx="11">
                  <c:v>58</c:v>
                </c:pt>
                <c:pt idx="12">
                  <c:v>39</c:v>
                </c:pt>
                <c:pt idx="13">
                  <c:v>7</c:v>
                </c:pt>
                <c:pt idx="1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E-460E-B24B-110E147D6D5D}"/>
            </c:ext>
          </c:extLst>
        </c:ser>
        <c:ser>
          <c:idx val="2"/>
          <c:order val="2"/>
          <c:tx>
            <c:strRef>
              <c:f>العاملين!$B$4</c:f>
              <c:strCache>
                <c:ptCount val="1"/>
                <c:pt idx="0">
                  <c:v>عمال غير ماهرين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0AE-460E-B24B-110E147D6D5D}"/>
              </c:ext>
            </c:extLst>
          </c:dPt>
          <c:val>
            <c:numRef>
              <c:f>العاملين!$B$8:$B$22</c:f>
              <c:numCache>
                <c:formatCode>#,##0</c:formatCode>
                <c:ptCount val="15"/>
                <c:pt idx="0">
                  <c:v>397</c:v>
                </c:pt>
                <c:pt idx="1">
                  <c:v>1456</c:v>
                </c:pt>
                <c:pt idx="2">
                  <c:v>2452</c:v>
                </c:pt>
                <c:pt idx="3">
                  <c:v>851</c:v>
                </c:pt>
                <c:pt idx="4">
                  <c:v>18810</c:v>
                </c:pt>
                <c:pt idx="5">
                  <c:v>1658</c:v>
                </c:pt>
                <c:pt idx="6">
                  <c:v>2172</c:v>
                </c:pt>
                <c:pt idx="7">
                  <c:v>1489</c:v>
                </c:pt>
                <c:pt idx="8">
                  <c:v>463</c:v>
                </c:pt>
                <c:pt idx="9">
                  <c:v>3171</c:v>
                </c:pt>
                <c:pt idx="10">
                  <c:v>1287</c:v>
                </c:pt>
                <c:pt idx="11">
                  <c:v>1345</c:v>
                </c:pt>
                <c:pt idx="12">
                  <c:v>1765</c:v>
                </c:pt>
                <c:pt idx="13">
                  <c:v>523</c:v>
                </c:pt>
                <c:pt idx="14">
                  <c:v>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AE-460E-B24B-110E147D6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398464"/>
        <c:axId val="256400000"/>
      </c:barChart>
      <c:catAx>
        <c:axId val="2563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9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40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4000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984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136296414722545"/>
          <c:y val="0.35449725259162729"/>
          <c:w val="0.10846625009535311"/>
          <c:h val="0.11461398508186527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&amp;C24</c:oddFooter>
    </c:headerFooter>
    <c:pageMargins b="0.98425196850393659" l="0.94488188976377963" r="0.70866141732283616" t="0.98425196850393659" header="0.51181102362204722" footer="0.51181102362204722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sz="1400" b="0"/>
              <a:t>شكل رقم (4)
 كمية المواد الانشائية المستخدمة حسب المحافظات لسنه 2023</a:t>
            </a:r>
            <a:r>
              <a:rPr lang="en-US" sz="1400" b="0"/>
              <a:t> </a:t>
            </a:r>
            <a:r>
              <a:rPr lang="ar-IQ" sz="1400" b="0" baseline="0"/>
              <a:t> مادة </a:t>
            </a:r>
            <a:r>
              <a:rPr lang="ar-IQ" sz="1400" b="0"/>
              <a:t>(الطابوق والبلوك)</a:t>
            </a:r>
          </a:p>
        </c:rich>
      </c:tx>
      <c:layout>
        <c:manualLayout>
          <c:xMode val="edge"/>
          <c:yMode val="edge"/>
          <c:x val="0.1896330220996677"/>
          <c:y val="2.498027072458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8702065658991"/>
          <c:y val="0.13161366240531014"/>
          <c:w val="0.89061297934341022"/>
          <c:h val="0.74056532714493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طابوق!$C$4</c:f>
              <c:strCache>
                <c:ptCount val="1"/>
                <c:pt idx="0">
                  <c:v> طابوق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طابوق!$H$9:$H$23</c:f>
              <c:numCache>
                <c:formatCode>#,##0</c:formatCode>
                <c:ptCount val="15"/>
                <c:pt idx="0">
                  <c:v>4870</c:v>
                </c:pt>
                <c:pt idx="1">
                  <c:v>0</c:v>
                </c:pt>
                <c:pt idx="2">
                  <c:v>54062</c:v>
                </c:pt>
                <c:pt idx="3">
                  <c:v>15274</c:v>
                </c:pt>
                <c:pt idx="4">
                  <c:v>56498</c:v>
                </c:pt>
                <c:pt idx="5">
                  <c:v>52005</c:v>
                </c:pt>
                <c:pt idx="6">
                  <c:v>66448</c:v>
                </c:pt>
                <c:pt idx="7">
                  <c:v>61583</c:v>
                </c:pt>
                <c:pt idx="8">
                  <c:v>24466</c:v>
                </c:pt>
                <c:pt idx="9">
                  <c:v>76228</c:v>
                </c:pt>
                <c:pt idx="10">
                  <c:v>62338</c:v>
                </c:pt>
                <c:pt idx="11">
                  <c:v>27018</c:v>
                </c:pt>
                <c:pt idx="12">
                  <c:v>116803</c:v>
                </c:pt>
                <c:pt idx="13">
                  <c:v>29122</c:v>
                </c:pt>
                <c:pt idx="14">
                  <c:v>73395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7-4CE4-909B-0E84E5F5DB5B}"/>
            </c:ext>
          </c:extLst>
        </c:ser>
        <c:ser>
          <c:idx val="0"/>
          <c:order val="1"/>
          <c:tx>
            <c:strRef>
              <c:f>بلوك!$C$4</c:f>
              <c:strCache>
                <c:ptCount val="1"/>
                <c:pt idx="0">
                  <c:v> بلوك       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8100">
              <a:noFill/>
              <a:prstDash val="solid"/>
            </a:ln>
          </c:spPr>
          <c:invertIfNegative val="0"/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بلوك!$H$9:$H$23</c:f>
              <c:numCache>
                <c:formatCode>#,##0</c:formatCode>
                <c:ptCount val="15"/>
                <c:pt idx="0">
                  <c:v>1852</c:v>
                </c:pt>
                <c:pt idx="1">
                  <c:v>4914</c:v>
                </c:pt>
                <c:pt idx="2">
                  <c:v>4128</c:v>
                </c:pt>
                <c:pt idx="3">
                  <c:v>1088</c:v>
                </c:pt>
                <c:pt idx="4">
                  <c:v>6212</c:v>
                </c:pt>
                <c:pt idx="5">
                  <c:v>4829</c:v>
                </c:pt>
                <c:pt idx="6">
                  <c:v>8513</c:v>
                </c:pt>
                <c:pt idx="7">
                  <c:v>2696</c:v>
                </c:pt>
                <c:pt idx="8">
                  <c:v>4728</c:v>
                </c:pt>
                <c:pt idx="9">
                  <c:v>17307</c:v>
                </c:pt>
                <c:pt idx="10">
                  <c:v>425</c:v>
                </c:pt>
                <c:pt idx="11">
                  <c:v>1320</c:v>
                </c:pt>
                <c:pt idx="12">
                  <c:v>18143</c:v>
                </c:pt>
                <c:pt idx="13">
                  <c:v>633</c:v>
                </c:pt>
                <c:pt idx="14">
                  <c:v>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7-4CE4-909B-0E84E5F5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363136"/>
        <c:axId val="256369024"/>
      </c:barChart>
      <c:catAx>
        <c:axId val="25636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69024"/>
        <c:crosses val="autoZero"/>
        <c:auto val="0"/>
        <c:lblAlgn val="ctr"/>
        <c:lblOffset val="100"/>
        <c:noMultiLvlLbl val="0"/>
      </c:catAx>
      <c:valAx>
        <c:axId val="256369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ar-IQ" sz="1100" b="1"/>
                  <a:t>العدد</a:t>
                </a:r>
                <a:r>
                  <a:rPr lang="ar-IQ" sz="1100" b="1" baseline="0"/>
                  <a:t> بالالف</a:t>
                </a:r>
                <a:endParaRPr lang="en-US" sz="1100" b="1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363136"/>
        <c:crosses val="autoZero"/>
        <c:crossBetween val="between"/>
      </c:valAx>
      <c:spPr>
        <a:solidFill>
          <a:srgbClr val="FFFFFF"/>
        </a:solidFill>
        <a:ln w="381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9463643915033"/>
          <c:y val="0.23750765154817505"/>
          <c:w val="8.9727141508033514E-2"/>
          <c:h val="0.1113294800954430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&amp;C27</c:oddFooter>
    </c:headerFooter>
    <c:pageMargins b="0.98425196850393659" l="0.22" r="0.2" t="0.98425196850393659" header="0.51181102362204722" footer="0.51181102362204722"/>
    <c:pageSetup orientation="landscape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(5)
كمية المواد المستخدمة في البناء حسب المحافظات لسنة 2023 مادة ( الحجر والحصى  )</a:t>
            </a:r>
          </a:p>
        </c:rich>
      </c:tx>
      <c:layout>
        <c:manualLayout>
          <c:xMode val="edge"/>
          <c:yMode val="edge"/>
          <c:x val="0.2067576009620323"/>
          <c:y val="4.1741408829920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62428148644094"/>
          <c:y val="0.17307691960191718"/>
          <c:w val="0.76871794878644673"/>
          <c:h val="0.63811188811190001"/>
        </c:manualLayout>
      </c:layout>
      <c:barChart>
        <c:barDir val="col"/>
        <c:grouping val="clustered"/>
        <c:varyColors val="0"/>
        <c:ser>
          <c:idx val="0"/>
          <c:order val="0"/>
          <c:tx>
            <c:v>حجر</c:v>
          </c:tx>
          <c:invertIfNegative val="0"/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حجر!$F$10:$F$13</c:f>
              <c:numCache>
                <c:formatCode>#,##0</c:formatCode>
                <c:ptCount val="4"/>
                <c:pt idx="0">
                  <c:v>0</c:v>
                </c:pt>
                <c:pt idx="1">
                  <c:v>31004</c:v>
                </c:pt>
                <c:pt idx="2">
                  <c:v>26987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8-4920-9584-C63D77F58982}"/>
            </c:ext>
          </c:extLst>
        </c:ser>
        <c:ser>
          <c:idx val="1"/>
          <c:order val="1"/>
          <c:tx>
            <c:strRef>
              <c:f>حصى!$C$4</c:f>
              <c:strCache>
                <c:ptCount val="1"/>
                <c:pt idx="0">
                  <c:v>حصى</c:v>
                </c:pt>
              </c:strCache>
            </c:strRef>
          </c:tx>
          <c:invertIfNegative val="0"/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حصى!$F$9:$F$23</c:f>
              <c:numCache>
                <c:formatCode>#,##0</c:formatCode>
                <c:ptCount val="15"/>
                <c:pt idx="0">
                  <c:v>43125</c:v>
                </c:pt>
                <c:pt idx="1">
                  <c:v>69553</c:v>
                </c:pt>
                <c:pt idx="2">
                  <c:v>95363</c:v>
                </c:pt>
                <c:pt idx="3">
                  <c:v>56812</c:v>
                </c:pt>
                <c:pt idx="4">
                  <c:v>466952</c:v>
                </c:pt>
                <c:pt idx="5">
                  <c:v>71706</c:v>
                </c:pt>
                <c:pt idx="6">
                  <c:v>112368</c:v>
                </c:pt>
                <c:pt idx="7">
                  <c:v>80622</c:v>
                </c:pt>
                <c:pt idx="8">
                  <c:v>29054</c:v>
                </c:pt>
                <c:pt idx="9">
                  <c:v>175332</c:v>
                </c:pt>
                <c:pt idx="10">
                  <c:v>109495</c:v>
                </c:pt>
                <c:pt idx="11">
                  <c:v>58498</c:v>
                </c:pt>
                <c:pt idx="12">
                  <c:v>58113</c:v>
                </c:pt>
                <c:pt idx="13">
                  <c:v>26700</c:v>
                </c:pt>
                <c:pt idx="14">
                  <c:v>87755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8-4920-9584-C63D77F58982}"/>
            </c:ext>
          </c:extLst>
        </c:ser>
        <c:ser>
          <c:idx val="2"/>
          <c:order val="2"/>
          <c:tx>
            <c:strRef>
              <c:f>رمل!$C$4</c:f>
              <c:strCache>
                <c:ptCount val="1"/>
                <c:pt idx="0">
                  <c:v> رمل</c:v>
                </c:pt>
              </c:strCache>
            </c:strRef>
          </c:tx>
          <c:invertIfNegative val="0"/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رمل!$F$9:$F$23</c:f>
              <c:numCache>
                <c:formatCode>#,##0</c:formatCode>
                <c:ptCount val="15"/>
                <c:pt idx="0">
                  <c:v>43</c:v>
                </c:pt>
                <c:pt idx="1">
                  <c:v>6</c:v>
                </c:pt>
                <c:pt idx="2">
                  <c:v>132</c:v>
                </c:pt>
                <c:pt idx="3">
                  <c:v>27</c:v>
                </c:pt>
                <c:pt idx="4">
                  <c:v>1315</c:v>
                </c:pt>
                <c:pt idx="5">
                  <c:v>135</c:v>
                </c:pt>
                <c:pt idx="6">
                  <c:v>121</c:v>
                </c:pt>
                <c:pt idx="7">
                  <c:v>140</c:v>
                </c:pt>
                <c:pt idx="8">
                  <c:v>18</c:v>
                </c:pt>
                <c:pt idx="9">
                  <c:v>248</c:v>
                </c:pt>
                <c:pt idx="10">
                  <c:v>245</c:v>
                </c:pt>
                <c:pt idx="11">
                  <c:v>148</c:v>
                </c:pt>
                <c:pt idx="12">
                  <c:v>333</c:v>
                </c:pt>
                <c:pt idx="13">
                  <c:v>54</c:v>
                </c:pt>
                <c:pt idx="14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8-4920-9584-C63D77F58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68320"/>
        <c:axId val="256705664"/>
      </c:barChart>
      <c:catAx>
        <c:axId val="2565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93012443080357288"/>
              <c:y val="0.821338356801785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340000" vert="horz"/>
          <a:lstStyle/>
          <a:p>
            <a:pPr>
              <a:defRPr lang="en-US"/>
            </a:pPr>
            <a:endParaRPr lang="en-US"/>
          </a:p>
        </c:txPr>
        <c:crossAx val="256705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705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7.1028136887253679E-2"/>
              <c:y val="0.127537943626611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56568320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3886942176508383"/>
          <c:y val="0.4277389277389278"/>
          <c:w val="5.7097906252179524E-2"/>
          <c:h val="0.13046835054710093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 alignWithMargins="0">
      <c:oddFooter>&amp;C31</c:oddFooter>
    </c:headerFooter>
    <c:pageMargins b="1" l="0.75000000000000844" r="1.49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(6)
كمية المواد الانشائية المستخدمة حسب المحافظات لسنة 2023</a:t>
            </a:r>
            <a:r>
              <a:rPr lang="en-US" sz="1400" b="0"/>
              <a:t> </a:t>
            </a:r>
            <a:r>
              <a:rPr lang="ar-IQ" sz="1400" b="0" baseline="0"/>
              <a:t> مادة (جص ، سمنت )</a:t>
            </a:r>
            <a:endParaRPr lang="ar-IQ" sz="1400" b="0"/>
          </a:p>
        </c:rich>
      </c:tx>
      <c:layout>
        <c:manualLayout>
          <c:xMode val="edge"/>
          <c:yMode val="edge"/>
          <c:x val="0.19939837127644824"/>
          <c:y val="3.2564939534842408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18536181686"/>
          <c:y val="0.12706291103114531"/>
          <c:w val="0.85490837513617701"/>
          <c:h val="0.65977110729179433"/>
        </c:manualLayout>
      </c:layout>
      <c:bar3DChart>
        <c:barDir val="col"/>
        <c:grouping val="clustered"/>
        <c:varyColors val="0"/>
        <c:ser>
          <c:idx val="0"/>
          <c:order val="0"/>
          <c:tx>
            <c:v>جص</c:v>
          </c:tx>
          <c:invertIfNegative val="0"/>
          <c:cat>
            <c:strRef>
              <c:f>جص!$A$9:$A$23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جص!$F$9:$F$23</c:f>
              <c:numCache>
                <c:formatCode>#,##0</c:formatCode>
                <c:ptCount val="15"/>
                <c:pt idx="0">
                  <c:v>3442</c:v>
                </c:pt>
                <c:pt idx="1">
                  <c:v>36789</c:v>
                </c:pt>
                <c:pt idx="2">
                  <c:v>32535</c:v>
                </c:pt>
                <c:pt idx="3">
                  <c:v>11521</c:v>
                </c:pt>
                <c:pt idx="4">
                  <c:v>242740</c:v>
                </c:pt>
                <c:pt idx="5">
                  <c:v>14796</c:v>
                </c:pt>
                <c:pt idx="6">
                  <c:v>29930</c:v>
                </c:pt>
                <c:pt idx="7">
                  <c:v>2872</c:v>
                </c:pt>
                <c:pt idx="8">
                  <c:v>8409</c:v>
                </c:pt>
                <c:pt idx="9">
                  <c:v>36580</c:v>
                </c:pt>
                <c:pt idx="10">
                  <c:v>15734</c:v>
                </c:pt>
                <c:pt idx="11">
                  <c:v>10407</c:v>
                </c:pt>
                <c:pt idx="12">
                  <c:v>16879</c:v>
                </c:pt>
                <c:pt idx="13">
                  <c:v>6334</c:v>
                </c:pt>
                <c:pt idx="14">
                  <c:v>43840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C-4FD5-8EBB-389EAEED8BE0}"/>
            </c:ext>
          </c:extLst>
        </c:ser>
        <c:ser>
          <c:idx val="1"/>
          <c:order val="1"/>
          <c:tx>
            <c:v>سمنت</c:v>
          </c:tx>
          <c:invertIfNegative val="0"/>
          <c:val>
            <c:numRef>
              <c:f>سمنت!$H$9:$H$23</c:f>
              <c:numCache>
                <c:formatCode>#,##0</c:formatCode>
                <c:ptCount val="15"/>
                <c:pt idx="0" formatCode="_(* #,##0_);_(* \(#,##0\);_(* &quot;-&quot;??_);_(@_)">
                  <c:v>22663</c:v>
                </c:pt>
                <c:pt idx="1">
                  <c:v>31208</c:v>
                </c:pt>
                <c:pt idx="2" formatCode="_(* #,##0_);_(* \(#,##0\);_(* &quot;-&quot;??_);_(@_)">
                  <c:v>42634</c:v>
                </c:pt>
                <c:pt idx="3">
                  <c:v>20512</c:v>
                </c:pt>
                <c:pt idx="4" formatCode="_(* #,##0_);_(* \(#,##0\);_(* &quot;-&quot;??_);_(@_)">
                  <c:v>308503</c:v>
                </c:pt>
                <c:pt idx="5">
                  <c:v>43575</c:v>
                </c:pt>
                <c:pt idx="6" formatCode="_(* #,##0_);_(* \(#,##0\);_(* &quot;-&quot;??_);_(@_)">
                  <c:v>64838</c:v>
                </c:pt>
                <c:pt idx="7">
                  <c:v>48321</c:v>
                </c:pt>
                <c:pt idx="8" formatCode="_(* #,##0_);_(* \(#,##0\);_(* &quot;-&quot;??_);_(@_)">
                  <c:v>11155</c:v>
                </c:pt>
                <c:pt idx="9">
                  <c:v>79233</c:v>
                </c:pt>
                <c:pt idx="10" formatCode="_(* #,##0_);_(* \(#,##0\);_(* &quot;-&quot;??_);_(@_)">
                  <c:v>60636</c:v>
                </c:pt>
                <c:pt idx="11">
                  <c:v>45737</c:v>
                </c:pt>
                <c:pt idx="12" formatCode="_(* #,##0_);_(* \(#,##0\);_(* &quot;-&quot;??_);_(@_)">
                  <c:v>59765</c:v>
                </c:pt>
                <c:pt idx="13">
                  <c:v>33960</c:v>
                </c:pt>
                <c:pt idx="14" formatCode="_(* #,##0_);_(* \(#,##0\);_(* &quot;-&quot;??_);_(@_)">
                  <c:v>71860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C-4FD5-8EBB-389EAEED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6746624"/>
        <c:axId val="256748160"/>
        <c:axId val="0"/>
      </c:bar3DChart>
      <c:catAx>
        <c:axId val="2567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560000" vert="horz"/>
          <a:lstStyle/>
          <a:p>
            <a:pPr>
              <a:defRPr lang="en-US"/>
            </a:pPr>
            <a:endParaRPr lang="en-US"/>
          </a:p>
        </c:txPr>
        <c:crossAx val="25674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6748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56746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5383984220658"/>
          <c:y val="0.45049577547406588"/>
          <c:w val="7.8989186079597845E-2"/>
          <c:h val="0.12047341798011379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Footer>&amp;C34</c:oddFooter>
    </c:headerFooter>
    <c:pageMargins b="1" l="0.42000000000000032" r="0.85000000000000064" t="1" header="0.5" footer="0.5"/>
    <c:pageSetup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0"/>
              <a:t>شكل رقم (7)
كمية المواد الانشائية المستخدمة في البناء حسب المحافظات لسنة  2023 مادة الكاشي </a:t>
            </a:r>
          </a:p>
        </c:rich>
      </c:tx>
      <c:layout>
        <c:manualLayout>
          <c:xMode val="edge"/>
          <c:yMode val="edge"/>
          <c:x val="0.1872749099639856"/>
          <c:y val="2.7777777777780729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782031328870029E-2"/>
          <c:y val="0.16639271400782144"/>
          <c:w val="0.9358476328573031"/>
          <c:h val="0.742013111227044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كاشي!$C$4</c:f>
              <c:strCache>
                <c:ptCount val="1"/>
                <c:pt idx="0">
                  <c:v> بلاط الارضية     (كاشي)</c:v>
                </c:pt>
              </c:strCache>
            </c:strRef>
          </c:tx>
          <c:invertIfNegative val="0"/>
          <c:cat>
            <c:strRef>
              <c:f>كاشي!$A$9:$A$23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كاشي2!$H$9:$H$23</c:f>
              <c:numCache>
                <c:formatCode>#,##0</c:formatCode>
                <c:ptCount val="15"/>
                <c:pt idx="0">
                  <c:v>1145</c:v>
                </c:pt>
                <c:pt idx="1">
                  <c:v>1957</c:v>
                </c:pt>
                <c:pt idx="2">
                  <c:v>3684</c:v>
                </c:pt>
                <c:pt idx="3">
                  <c:v>1116</c:v>
                </c:pt>
                <c:pt idx="4">
                  <c:v>13851</c:v>
                </c:pt>
                <c:pt idx="5">
                  <c:v>3381</c:v>
                </c:pt>
                <c:pt idx="6">
                  <c:v>2410</c:v>
                </c:pt>
                <c:pt idx="7">
                  <c:v>4794</c:v>
                </c:pt>
                <c:pt idx="8">
                  <c:v>243</c:v>
                </c:pt>
                <c:pt idx="9">
                  <c:v>9822</c:v>
                </c:pt>
                <c:pt idx="10">
                  <c:v>3325</c:v>
                </c:pt>
                <c:pt idx="11">
                  <c:v>1557</c:v>
                </c:pt>
                <c:pt idx="12">
                  <c:v>3175</c:v>
                </c:pt>
                <c:pt idx="13">
                  <c:v>2141</c:v>
                </c:pt>
                <c:pt idx="14">
                  <c:v>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8-4F2E-9E42-4D1E8EC64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6267392"/>
        <c:axId val="256268928"/>
        <c:axId val="0"/>
      </c:bar3DChart>
      <c:catAx>
        <c:axId val="25626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3600000" vert="horz"/>
          <a:lstStyle/>
          <a:p>
            <a:pPr>
              <a:defRPr lang="en-US"/>
            </a:pPr>
            <a:endParaRPr lang="en-US"/>
          </a:p>
        </c:txPr>
        <c:crossAx val="25626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268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25626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2389995372755"/>
          <c:y val="0.14755315061734386"/>
          <c:w val="0.20476342261659591"/>
          <c:h val="7.4535667633225347E-2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 alignWithMargins="0">
      <c:oddFooter>&amp;C37</c:oddFooter>
    </c:headerFooter>
    <c:pageMargins b="0.98425196850393659" l="0.23622047244094499" r="1.1417322834645698" t="0.98425196850393659" header="0.511811023622047" footer="0.511811023622047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</xdr:colOff>
      <xdr:row>28</xdr:row>
      <xdr:rowOff>5715</xdr:rowOff>
    </xdr:from>
    <xdr:to>
      <xdr:col>6</xdr:col>
      <xdr:colOff>1445895</xdr:colOff>
      <xdr:row>54</xdr:row>
      <xdr:rowOff>97155</xdr:rowOff>
    </xdr:to>
    <xdr:graphicFrame macro="">
      <xdr:nvGraphicFramePr>
        <xdr:cNvPr id="7" name="مخطط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85725</xdr:rowOff>
    </xdr:from>
    <xdr:to>
      <xdr:col>13</xdr:col>
      <xdr:colOff>489857</xdr:colOff>
      <xdr:row>29</xdr:row>
      <xdr:rowOff>65314</xdr:rowOff>
    </xdr:to>
    <xdr:graphicFrame macro="">
      <xdr:nvGraphicFramePr>
        <xdr:cNvPr id="15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239395</xdr:colOff>
      <xdr:row>0</xdr:row>
      <xdr:rowOff>38101</xdr:rowOff>
    </xdr:from>
    <xdr:to>
      <xdr:col>13</xdr:col>
      <xdr:colOff>548639</xdr:colOff>
      <xdr:row>30</xdr:row>
      <xdr:rowOff>83821</xdr:rowOff>
    </xdr:to>
    <xdr:graphicFrame macro="">
      <xdr:nvGraphicFramePr>
        <xdr:cNvPr id="17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0.13028</cdr:x>
      <cdr:y>0.1222</cdr:y>
    </cdr:from>
    <cdr:to>
      <cdr:x>0.24296</cdr:x>
      <cdr:y>0.28744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57275" y="676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136072</xdr:rowOff>
    </xdr:from>
    <xdr:to>
      <xdr:col>13</xdr:col>
      <xdr:colOff>504825</xdr:colOff>
      <xdr:row>24</xdr:row>
      <xdr:rowOff>142875</xdr:rowOff>
    </xdr:to>
    <xdr:graphicFrame macro="">
      <xdr:nvGraphicFramePr>
        <xdr:cNvPr id="18480" name="Chart 1" title="ىىرلاىلارىلارى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0.84945</cdr:x>
      <cdr:y>0.33073</cdr:y>
    </cdr:from>
    <cdr:to>
      <cdr:x>0.91298</cdr:x>
      <cdr:y>0.39063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57874" y="1209675"/>
          <a:ext cx="4381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0.8674</cdr:x>
      <cdr:y>0.38542</cdr:y>
    </cdr:from>
    <cdr:to>
      <cdr:x>1</cdr:x>
      <cdr:y>0.63542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62674" y="1409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</xdr:colOff>
      <xdr:row>0</xdr:row>
      <xdr:rowOff>19049</xdr:rowOff>
    </xdr:from>
    <xdr:to>
      <xdr:col>15</xdr:col>
      <xdr:colOff>297180</xdr:colOff>
      <xdr:row>30</xdr:row>
      <xdr:rowOff>76200</xdr:rowOff>
    </xdr:to>
    <xdr:graphicFrame macro="">
      <xdr:nvGraphicFramePr>
        <xdr:cNvPr id="195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129540</xdr:colOff>
      <xdr:row>30</xdr:row>
      <xdr:rowOff>15241</xdr:rowOff>
    </xdr:to>
    <xdr:graphicFrame macro="">
      <xdr:nvGraphicFramePr>
        <xdr:cNvPr id="205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14</xdr:col>
      <xdr:colOff>400050</xdr:colOff>
      <xdr:row>30</xdr:row>
      <xdr:rowOff>47625</xdr:rowOff>
    </xdr:to>
    <xdr:graphicFrame macro="">
      <xdr:nvGraphicFramePr>
        <xdr:cNvPr id="21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rightToLeft="1" showWhiteSpace="0" zoomScale="80" zoomScaleNormal="80" zoomScaleSheetLayoutView="100" workbookViewId="0">
      <selection activeCell="F17" sqref="F17"/>
    </sheetView>
  </sheetViews>
  <sheetFormatPr defaultRowHeight="12.75"/>
  <cols>
    <col min="1" max="1" width="13" customWidth="1"/>
    <col min="2" max="2" width="14.7109375" customWidth="1"/>
    <col min="3" max="3" width="18.140625" customWidth="1"/>
    <col min="4" max="4" width="16.7109375" customWidth="1"/>
    <col min="5" max="5" width="18.7109375" customWidth="1"/>
    <col min="6" max="6" width="19.28515625" customWidth="1"/>
    <col min="7" max="7" width="21.7109375" customWidth="1"/>
    <col min="8" max="8" width="9" customWidth="1"/>
    <col min="9" max="9" width="9.7109375" customWidth="1"/>
  </cols>
  <sheetData>
    <row r="3" spans="1:11" ht="18.75" customHeight="1">
      <c r="A3" s="834" t="s">
        <v>430</v>
      </c>
      <c r="B3" s="834"/>
      <c r="C3" s="834"/>
      <c r="D3" s="834"/>
      <c r="E3" s="834"/>
      <c r="F3" s="834"/>
      <c r="G3" s="834"/>
    </row>
    <row r="4" spans="1:11" ht="15">
      <c r="A4" s="835" t="s">
        <v>429</v>
      </c>
      <c r="B4" s="835"/>
      <c r="C4" s="835"/>
      <c r="D4" s="835"/>
      <c r="E4" s="835"/>
      <c r="F4" s="835"/>
      <c r="G4" s="835"/>
    </row>
    <row r="5" spans="1:11" ht="15">
      <c r="A5" s="22" t="s">
        <v>365</v>
      </c>
      <c r="B5" s="67"/>
      <c r="C5" s="67"/>
      <c r="D5" s="67"/>
      <c r="E5" s="67"/>
      <c r="F5" s="67"/>
      <c r="G5" s="144" t="s">
        <v>196</v>
      </c>
    </row>
    <row r="6" spans="1:11" ht="15.75" customHeight="1">
      <c r="A6" s="142"/>
      <c r="B6" s="836" t="s">
        <v>264</v>
      </c>
      <c r="C6" s="837" t="s">
        <v>419</v>
      </c>
      <c r="D6" s="837" t="s">
        <v>420</v>
      </c>
      <c r="E6" s="837" t="s">
        <v>427</v>
      </c>
      <c r="F6" s="836" t="s">
        <v>428</v>
      </c>
      <c r="G6" s="837" t="s">
        <v>421</v>
      </c>
    </row>
    <row r="7" spans="1:11" ht="15" customHeight="1">
      <c r="A7" s="158"/>
      <c r="B7" s="836"/>
      <c r="C7" s="837"/>
      <c r="D7" s="837"/>
      <c r="E7" s="837"/>
      <c r="F7" s="836"/>
      <c r="G7" s="837"/>
    </row>
    <row r="8" spans="1:11" ht="47.25" customHeight="1">
      <c r="A8" s="159" t="s">
        <v>422</v>
      </c>
      <c r="B8" s="10" t="s">
        <v>334</v>
      </c>
      <c r="C8" s="11" t="s">
        <v>305</v>
      </c>
      <c r="D8" s="11" t="s">
        <v>307</v>
      </c>
      <c r="E8" s="11" t="s">
        <v>304</v>
      </c>
      <c r="F8" s="11" t="s">
        <v>303</v>
      </c>
      <c r="G8" s="12" t="s">
        <v>306</v>
      </c>
    </row>
    <row r="9" spans="1:11" ht="15.75" thickBot="1">
      <c r="A9" s="749" t="s">
        <v>330</v>
      </c>
      <c r="B9" s="749" t="s">
        <v>266</v>
      </c>
      <c r="C9" s="749" t="s">
        <v>266</v>
      </c>
      <c r="D9" s="749" t="s">
        <v>266</v>
      </c>
      <c r="E9" s="749" t="s">
        <v>195</v>
      </c>
      <c r="F9" s="749" t="s">
        <v>195</v>
      </c>
      <c r="G9" s="749" t="s">
        <v>195</v>
      </c>
    </row>
    <row r="10" spans="1:11" ht="15" customHeight="1">
      <c r="A10" s="566">
        <v>2011</v>
      </c>
      <c r="B10" s="142">
        <v>2150495</v>
      </c>
      <c r="C10" s="142">
        <v>1583820</v>
      </c>
      <c r="D10" s="142">
        <v>566675</v>
      </c>
      <c r="E10" s="142">
        <v>48214</v>
      </c>
      <c r="F10" s="142">
        <v>14852</v>
      </c>
      <c r="G10" s="142">
        <v>10</v>
      </c>
      <c r="H10" s="265"/>
      <c r="I10" s="265"/>
      <c r="J10" s="265"/>
      <c r="K10" s="265"/>
    </row>
    <row r="11" spans="1:11" ht="15">
      <c r="A11" s="262">
        <v>2012</v>
      </c>
      <c r="B11" s="816">
        <v>4421670</v>
      </c>
      <c r="C11" s="816">
        <v>3622022</v>
      </c>
      <c r="D11" s="816">
        <v>661140</v>
      </c>
      <c r="E11" s="816">
        <v>66391</v>
      </c>
      <c r="F11" s="816">
        <v>21828</v>
      </c>
      <c r="G11" s="816">
        <v>11</v>
      </c>
      <c r="H11" s="265"/>
      <c r="I11" s="265"/>
      <c r="J11" s="265"/>
      <c r="K11" s="265"/>
    </row>
    <row r="12" spans="1:11" ht="15">
      <c r="A12" s="566">
        <v>2013</v>
      </c>
      <c r="B12" s="562">
        <v>7158371</v>
      </c>
      <c r="C12" s="142">
        <v>6603278</v>
      </c>
      <c r="D12" s="142">
        <v>555092</v>
      </c>
      <c r="E12" s="142">
        <v>61558</v>
      </c>
      <c r="F12" s="142">
        <v>15388</v>
      </c>
      <c r="G12" s="142">
        <v>13</v>
      </c>
      <c r="H12" s="265"/>
      <c r="I12" s="265"/>
      <c r="J12" s="265"/>
      <c r="K12" s="265"/>
    </row>
    <row r="13" spans="1:11" s="6" customFormat="1" ht="15">
      <c r="A13" s="263">
        <v>2014</v>
      </c>
      <c r="B13" s="816">
        <v>3320102</v>
      </c>
      <c r="C13" s="816">
        <v>2873631</v>
      </c>
      <c r="D13" s="816">
        <v>446471</v>
      </c>
      <c r="E13" s="816">
        <v>36291</v>
      </c>
      <c r="F13" s="816">
        <v>11580</v>
      </c>
      <c r="G13" s="816">
        <v>8</v>
      </c>
      <c r="H13" s="265"/>
      <c r="I13" s="265"/>
      <c r="J13" s="265"/>
      <c r="K13" s="265"/>
    </row>
    <row r="14" spans="1:11" ht="15">
      <c r="A14" s="8">
        <v>2015</v>
      </c>
      <c r="B14" s="562">
        <v>1932360</v>
      </c>
      <c r="C14" s="142">
        <v>1231567</v>
      </c>
      <c r="D14" s="142">
        <v>700793</v>
      </c>
      <c r="E14" s="142">
        <v>36655</v>
      </c>
      <c r="F14" s="142">
        <v>10886</v>
      </c>
      <c r="G14" s="142">
        <v>4</v>
      </c>
      <c r="H14" s="265"/>
      <c r="I14" s="265"/>
      <c r="J14" s="265"/>
      <c r="K14" s="265"/>
    </row>
    <row r="15" spans="1:11" s="141" customFormat="1" ht="15">
      <c r="A15" s="264">
        <v>2016</v>
      </c>
      <c r="B15" s="563">
        <v>1962888</v>
      </c>
      <c r="C15" s="816">
        <v>1297872</v>
      </c>
      <c r="D15" s="816">
        <v>659555</v>
      </c>
      <c r="E15" s="816">
        <v>37973</v>
      </c>
      <c r="F15" s="816">
        <v>9369</v>
      </c>
      <c r="G15" s="816">
        <v>11</v>
      </c>
      <c r="H15" s="265"/>
      <c r="I15" s="265"/>
      <c r="J15" s="265"/>
      <c r="K15" s="265"/>
    </row>
    <row r="16" spans="1:11" s="265" customFormat="1" ht="15">
      <c r="A16" s="8">
        <v>2017</v>
      </c>
      <c r="B16" s="562">
        <v>1479021</v>
      </c>
      <c r="C16" s="142">
        <v>819485</v>
      </c>
      <c r="D16" s="142">
        <v>659555</v>
      </c>
      <c r="E16" s="142">
        <v>41885</v>
      </c>
      <c r="F16" s="142">
        <v>8836</v>
      </c>
      <c r="G16" s="142">
        <v>2</v>
      </c>
    </row>
    <row r="17" spans="1:11" ht="15">
      <c r="A17" s="264">
        <v>2018</v>
      </c>
      <c r="B17" s="563">
        <v>1398142</v>
      </c>
      <c r="C17" s="563">
        <v>901626</v>
      </c>
      <c r="D17" s="563">
        <v>496515</v>
      </c>
      <c r="E17" s="563">
        <v>36379</v>
      </c>
      <c r="F17" s="563">
        <v>7324</v>
      </c>
      <c r="G17" s="817">
        <v>6</v>
      </c>
      <c r="H17" s="265"/>
      <c r="I17" s="265"/>
      <c r="J17" s="265"/>
      <c r="K17" s="265"/>
    </row>
    <row r="18" spans="1:11" ht="15">
      <c r="A18" s="8">
        <v>2019</v>
      </c>
      <c r="B18" s="562">
        <v>1162220</v>
      </c>
      <c r="C18" s="562">
        <v>556023</v>
      </c>
      <c r="D18" s="562">
        <v>606196</v>
      </c>
      <c r="E18" s="562">
        <v>35966</v>
      </c>
      <c r="F18" s="562">
        <v>12038.66</v>
      </c>
      <c r="G18" s="818">
        <v>13</v>
      </c>
    </row>
    <row r="19" spans="1:11" ht="15">
      <c r="A19" s="264">
        <v>2020</v>
      </c>
      <c r="B19" s="819">
        <v>949191</v>
      </c>
      <c r="C19" s="819">
        <v>403887</v>
      </c>
      <c r="D19" s="819">
        <v>545304</v>
      </c>
      <c r="E19" s="819">
        <v>29355</v>
      </c>
      <c r="F19" s="819">
        <v>7959</v>
      </c>
      <c r="G19" s="815">
        <v>6</v>
      </c>
    </row>
    <row r="20" spans="1:11" ht="15">
      <c r="A20" s="8">
        <v>2021</v>
      </c>
      <c r="B20" s="562">
        <v>1852178</v>
      </c>
      <c r="C20" s="562">
        <v>914312</v>
      </c>
      <c r="D20" s="562">
        <v>937866</v>
      </c>
      <c r="E20" s="562">
        <v>51477</v>
      </c>
      <c r="F20" s="562">
        <v>16888</v>
      </c>
      <c r="G20" s="562">
        <v>16</v>
      </c>
    </row>
    <row r="21" spans="1:11" ht="15">
      <c r="A21" s="264">
        <v>2022</v>
      </c>
      <c r="B21" s="819">
        <v>2073832</v>
      </c>
      <c r="C21" s="819">
        <v>1045260</v>
      </c>
      <c r="D21" s="819">
        <v>1028572</v>
      </c>
      <c r="E21" s="819">
        <v>55779</v>
      </c>
      <c r="F21" s="819">
        <v>19292</v>
      </c>
      <c r="G21" s="815">
        <v>17</v>
      </c>
    </row>
    <row r="22" spans="1:11" ht="15">
      <c r="A22" s="8">
        <v>2023</v>
      </c>
      <c r="B22" s="562">
        <v>1819880</v>
      </c>
      <c r="C22" s="562">
        <v>868272</v>
      </c>
      <c r="D22" s="562">
        <v>951608</v>
      </c>
      <c r="E22" s="562">
        <v>51034</v>
      </c>
      <c r="F22" s="562">
        <v>17651</v>
      </c>
      <c r="G22" s="562">
        <v>22</v>
      </c>
    </row>
    <row r="24" spans="1:11" s="6" customFormat="1"/>
    <row r="25" spans="1:11" s="6" customFormat="1"/>
    <row r="26" spans="1:11" s="6" customFormat="1"/>
    <row r="31" spans="1:11">
      <c r="A31" t="s">
        <v>391</v>
      </c>
      <c r="B31" t="s">
        <v>98</v>
      </c>
      <c r="C31" t="s">
        <v>96</v>
      </c>
      <c r="D31" t="s">
        <v>431</v>
      </c>
    </row>
    <row r="32" spans="1:11">
      <c r="A32">
        <v>2011</v>
      </c>
      <c r="B32">
        <v>2150495</v>
      </c>
      <c r="C32">
        <v>1583820</v>
      </c>
      <c r="D32">
        <v>566675</v>
      </c>
      <c r="E32">
        <v>48214</v>
      </c>
      <c r="F32">
        <v>14852</v>
      </c>
    </row>
    <row r="33" spans="1:6">
      <c r="A33">
        <v>2012</v>
      </c>
      <c r="B33">
        <v>4421670</v>
      </c>
      <c r="C33">
        <v>3622022</v>
      </c>
      <c r="D33">
        <v>661140</v>
      </c>
      <c r="E33">
        <v>66391</v>
      </c>
      <c r="F33">
        <v>21828</v>
      </c>
    </row>
    <row r="34" spans="1:6">
      <c r="A34">
        <v>2013</v>
      </c>
      <c r="B34">
        <v>7158371</v>
      </c>
      <c r="C34">
        <v>6603278</v>
      </c>
      <c r="D34">
        <v>555092</v>
      </c>
      <c r="E34">
        <v>61558</v>
      </c>
      <c r="F34">
        <v>15388</v>
      </c>
    </row>
    <row r="35" spans="1:6">
      <c r="A35">
        <v>2014</v>
      </c>
      <c r="B35">
        <v>3320102</v>
      </c>
      <c r="C35">
        <v>2873631</v>
      </c>
      <c r="D35">
        <v>446471</v>
      </c>
      <c r="E35">
        <v>36291</v>
      </c>
      <c r="F35">
        <v>11580</v>
      </c>
    </row>
    <row r="36" spans="1:6">
      <c r="A36">
        <v>2015</v>
      </c>
      <c r="B36">
        <v>1932360</v>
      </c>
      <c r="C36">
        <v>1231567</v>
      </c>
      <c r="D36">
        <v>700793</v>
      </c>
      <c r="E36">
        <v>36655</v>
      </c>
      <c r="F36">
        <v>10886</v>
      </c>
    </row>
    <row r="37" spans="1:6">
      <c r="A37">
        <v>2016</v>
      </c>
      <c r="B37">
        <v>1962888</v>
      </c>
      <c r="C37">
        <v>1297872</v>
      </c>
      <c r="D37" s="359">
        <v>659555</v>
      </c>
      <c r="E37" s="359">
        <v>37973</v>
      </c>
      <c r="F37">
        <v>9369</v>
      </c>
    </row>
    <row r="38" spans="1:6">
      <c r="A38">
        <v>2017</v>
      </c>
      <c r="B38">
        <v>1479021</v>
      </c>
      <c r="C38">
        <v>819485</v>
      </c>
      <c r="D38" s="359">
        <v>659555</v>
      </c>
      <c r="E38" s="359">
        <v>41885</v>
      </c>
      <c r="F38">
        <v>8836</v>
      </c>
    </row>
    <row r="39" spans="1:6">
      <c r="A39">
        <v>2018</v>
      </c>
      <c r="B39">
        <v>1398142</v>
      </c>
      <c r="C39">
        <v>901626</v>
      </c>
      <c r="D39" s="359">
        <v>496515</v>
      </c>
      <c r="E39" s="359">
        <v>36379</v>
      </c>
      <c r="F39">
        <v>7324</v>
      </c>
    </row>
    <row r="40" spans="1:6">
      <c r="A40">
        <v>2019</v>
      </c>
      <c r="B40">
        <v>1162220</v>
      </c>
      <c r="C40">
        <v>556023</v>
      </c>
      <c r="D40" s="359">
        <v>606196</v>
      </c>
      <c r="E40" s="359">
        <v>35966</v>
      </c>
      <c r="F40">
        <v>12038.66</v>
      </c>
    </row>
    <row r="41" spans="1:6">
      <c r="A41">
        <v>2020</v>
      </c>
      <c r="B41">
        <v>949191</v>
      </c>
      <c r="C41">
        <v>403887</v>
      </c>
      <c r="D41" s="359">
        <v>545304</v>
      </c>
      <c r="E41" s="359">
        <v>29355</v>
      </c>
      <c r="F41">
        <v>7959</v>
      </c>
    </row>
    <row r="42" spans="1:6">
      <c r="A42">
        <v>2021</v>
      </c>
      <c r="B42">
        <v>1852178</v>
      </c>
      <c r="C42">
        <v>914312</v>
      </c>
      <c r="D42" s="359">
        <v>937866</v>
      </c>
      <c r="E42" s="359">
        <v>51477</v>
      </c>
      <c r="F42">
        <v>16888</v>
      </c>
    </row>
    <row r="43" spans="1:6">
      <c r="A43">
        <v>2022</v>
      </c>
      <c r="B43">
        <v>2073832</v>
      </c>
      <c r="C43">
        <v>1045260</v>
      </c>
      <c r="D43" s="359">
        <v>1028572</v>
      </c>
      <c r="E43" s="359">
        <v>55779</v>
      </c>
      <c r="F43">
        <v>19292</v>
      </c>
    </row>
    <row r="44" spans="1:6">
      <c r="A44">
        <v>2023</v>
      </c>
      <c r="B44">
        <v>1819880</v>
      </c>
      <c r="C44">
        <v>868272</v>
      </c>
      <c r="D44" s="359">
        <v>951608</v>
      </c>
      <c r="E44" s="359">
        <v>51034</v>
      </c>
      <c r="F44">
        <v>17651</v>
      </c>
    </row>
    <row r="45" spans="1:6">
      <c r="D45" s="359"/>
      <c r="E45" s="359"/>
    </row>
    <row r="46" spans="1:6">
      <c r="D46" s="359"/>
      <c r="E46" s="359"/>
    </row>
    <row r="47" spans="1:6">
      <c r="D47" s="359"/>
      <c r="E47" s="359"/>
    </row>
    <row r="58" s="74" customFormat="1"/>
  </sheetData>
  <mergeCells count="8">
    <mergeCell ref="A3:G3"/>
    <mergeCell ref="A4:G4"/>
    <mergeCell ref="B6:B7"/>
    <mergeCell ref="C6:C7"/>
    <mergeCell ref="D6:D7"/>
    <mergeCell ref="E6:E7"/>
    <mergeCell ref="F6:F7"/>
    <mergeCell ref="G6:G7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H19"/>
  <sheetViews>
    <sheetView rightToLeft="1" zoomScaleNormal="100" workbookViewId="0">
      <selection activeCell="F17" sqref="F17"/>
    </sheetView>
  </sheetViews>
  <sheetFormatPr defaultRowHeight="12.75"/>
  <cols>
    <col min="1" max="1" width="14.42578125" customWidth="1"/>
    <col min="2" max="2" width="21.7109375" customWidth="1"/>
    <col min="3" max="3" width="15.85546875" customWidth="1"/>
    <col min="4" max="4" width="16.7109375" customWidth="1"/>
    <col min="5" max="5" width="11.5703125" customWidth="1"/>
    <col min="6" max="6" width="16.5703125" customWidth="1"/>
    <col min="8" max="8" width="14.28515625" bestFit="1" customWidth="1"/>
  </cols>
  <sheetData>
    <row r="2" spans="1:8" ht="15">
      <c r="A2" s="838" t="s">
        <v>447</v>
      </c>
      <c r="B2" s="838"/>
      <c r="C2" s="838"/>
      <c r="D2" s="838"/>
      <c r="E2" s="838"/>
      <c r="F2" s="838"/>
    </row>
    <row r="3" spans="1:8">
      <c r="A3" s="866" t="s">
        <v>448</v>
      </c>
      <c r="B3" s="866"/>
      <c r="C3" s="866"/>
      <c r="D3" s="866"/>
      <c r="E3" s="866"/>
      <c r="F3" s="866"/>
    </row>
    <row r="4" spans="1:8">
      <c r="A4" s="866"/>
      <c r="B4" s="866"/>
      <c r="C4" s="866"/>
      <c r="D4" s="866"/>
      <c r="E4" s="866"/>
      <c r="F4" s="866"/>
    </row>
    <row r="5" spans="1:8" ht="15">
      <c r="A5" s="280"/>
      <c r="B5" s="280"/>
      <c r="C5" s="285"/>
      <c r="D5" s="280"/>
      <c r="E5" s="868" t="s">
        <v>204</v>
      </c>
      <c r="F5" s="868"/>
    </row>
    <row r="6" spans="1:8" ht="15.75" thickBot="1">
      <c r="A6" s="633" t="s">
        <v>373</v>
      </c>
      <c r="B6" s="634" t="s">
        <v>407</v>
      </c>
      <c r="C6" s="49"/>
      <c r="D6" s="862" t="s">
        <v>364</v>
      </c>
      <c r="E6" s="862"/>
      <c r="F6" s="49" t="s">
        <v>374</v>
      </c>
    </row>
    <row r="7" spans="1:8" ht="30">
      <c r="A7" s="37"/>
      <c r="B7" s="283" t="s">
        <v>116</v>
      </c>
      <c r="C7" s="279" t="s">
        <v>425</v>
      </c>
      <c r="D7" s="283" t="s">
        <v>79</v>
      </c>
      <c r="E7" s="283" t="s">
        <v>125</v>
      </c>
      <c r="F7" s="37"/>
    </row>
    <row r="8" spans="1:8" ht="15">
      <c r="A8" s="18"/>
      <c r="B8" s="282" t="s">
        <v>287</v>
      </c>
      <c r="C8" s="284"/>
      <c r="D8" s="282" t="s">
        <v>137</v>
      </c>
      <c r="E8" s="282" t="s">
        <v>134</v>
      </c>
      <c r="F8" s="18"/>
    </row>
    <row r="9" spans="1:8" ht="15.75" thickBot="1">
      <c r="A9" s="281" t="s">
        <v>52</v>
      </c>
      <c r="B9" s="281" t="s">
        <v>128</v>
      </c>
      <c r="C9" s="59"/>
      <c r="D9" s="281" t="s">
        <v>127</v>
      </c>
      <c r="E9" s="281"/>
      <c r="F9" s="59" t="s">
        <v>25</v>
      </c>
    </row>
    <row r="10" spans="1:8" s="265" customFormat="1" ht="16.5" thickTop="1">
      <c r="A10" s="362" t="s">
        <v>4</v>
      </c>
      <c r="B10" s="367">
        <v>1</v>
      </c>
      <c r="C10" s="371">
        <v>1</v>
      </c>
      <c r="D10" s="367">
        <v>2233</v>
      </c>
      <c r="E10" s="363">
        <v>1015478</v>
      </c>
      <c r="F10" s="371" t="s">
        <v>16</v>
      </c>
      <c r="H10" s="625"/>
    </row>
    <row r="11" spans="1:8" s="265" customFormat="1" ht="15.75">
      <c r="A11" s="41" t="s">
        <v>6</v>
      </c>
      <c r="B11" s="41">
        <v>1</v>
      </c>
      <c r="C11" s="741">
        <v>0</v>
      </c>
      <c r="D11" s="41">
        <v>370</v>
      </c>
      <c r="E11" s="41">
        <v>111012</v>
      </c>
      <c r="F11" s="41" t="s">
        <v>484</v>
      </c>
      <c r="H11" s="625"/>
    </row>
    <row r="12" spans="1:8" s="265" customFormat="1" ht="16.5" thickBot="1">
      <c r="A12" s="629" t="s">
        <v>11</v>
      </c>
      <c r="B12" s="628">
        <v>0</v>
      </c>
      <c r="C12" s="742">
        <v>1</v>
      </c>
      <c r="D12" s="628">
        <v>78</v>
      </c>
      <c r="E12" s="630">
        <v>23478</v>
      </c>
      <c r="F12" s="631" t="s">
        <v>21</v>
      </c>
      <c r="H12" s="626"/>
    </row>
    <row r="13" spans="1:8" s="265" customFormat="1" ht="16.5" thickBot="1">
      <c r="A13" s="374" t="s">
        <v>0</v>
      </c>
      <c r="B13" s="391">
        <f>SUM(B10:B12)</f>
        <v>2</v>
      </c>
      <c r="C13" s="391">
        <f t="shared" ref="C13:E13" si="0">SUM(C10:C12)</f>
        <v>2</v>
      </c>
      <c r="D13" s="391">
        <f t="shared" si="0"/>
        <v>2681</v>
      </c>
      <c r="E13" s="391">
        <f t="shared" si="0"/>
        <v>1149968</v>
      </c>
      <c r="F13" s="392" t="s">
        <v>1</v>
      </c>
    </row>
    <row r="14" spans="1:8" ht="13.5" thickTop="1">
      <c r="A14" s="13" t="s">
        <v>449</v>
      </c>
      <c r="B14" s="13"/>
      <c r="C14" s="13"/>
      <c r="D14" s="13"/>
      <c r="E14" s="160"/>
    </row>
    <row r="19" spans="3:3">
      <c r="C19" s="3"/>
    </row>
  </sheetData>
  <mergeCells count="4">
    <mergeCell ref="A2:F2"/>
    <mergeCell ref="A3:F4"/>
    <mergeCell ref="E5:F5"/>
    <mergeCell ref="D6:E6"/>
  </mergeCells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F0"/>
  </sheetPr>
  <dimension ref="A1:N24"/>
  <sheetViews>
    <sheetView rightToLeft="1" zoomScale="80" zoomScaleNormal="80" zoomScaleSheetLayoutView="100" workbookViewId="0">
      <selection activeCell="F17" sqref="F17"/>
    </sheetView>
  </sheetViews>
  <sheetFormatPr defaultRowHeight="12.75"/>
  <cols>
    <col min="1" max="1" width="11.140625" customWidth="1"/>
    <col min="2" max="2" width="7.5703125" customWidth="1"/>
    <col min="3" max="4" width="8.85546875" style="6" customWidth="1"/>
    <col min="5" max="6" width="12.85546875" style="6" customWidth="1"/>
    <col min="7" max="7" width="13.28515625" customWidth="1"/>
    <col min="8" max="8" width="16.42578125" customWidth="1"/>
    <col min="9" max="9" width="15.140625" customWidth="1"/>
    <col min="10" max="10" width="15.7109375" customWidth="1"/>
    <col min="11" max="11" width="8.28515625" customWidth="1"/>
    <col min="13" max="13" width="15.42578125" bestFit="1" customWidth="1"/>
  </cols>
  <sheetData>
    <row r="1" spans="1:14" ht="30.75" customHeight="1">
      <c r="A1" s="838" t="s">
        <v>450</v>
      </c>
      <c r="B1" s="838"/>
      <c r="C1" s="838"/>
      <c r="D1" s="838"/>
      <c r="E1" s="838"/>
      <c r="F1" s="838"/>
      <c r="G1" s="838"/>
      <c r="H1" s="838"/>
      <c r="I1" s="838"/>
      <c r="J1" s="15"/>
    </row>
    <row r="2" spans="1:14" ht="15" customHeight="1">
      <c r="A2" s="853" t="s">
        <v>451</v>
      </c>
      <c r="B2" s="853"/>
      <c r="C2" s="853"/>
      <c r="D2" s="853"/>
      <c r="E2" s="853"/>
      <c r="F2" s="853"/>
      <c r="G2" s="853"/>
      <c r="H2" s="853"/>
      <c r="I2" s="853"/>
      <c r="J2" s="853"/>
    </row>
    <row r="3" spans="1:14" ht="15" customHeight="1">
      <c r="A3" s="853"/>
      <c r="B3" s="853"/>
      <c r="C3" s="853"/>
      <c r="D3" s="853"/>
      <c r="E3" s="853"/>
      <c r="F3" s="853"/>
      <c r="G3" s="853"/>
      <c r="H3" s="853"/>
      <c r="I3" s="853"/>
      <c r="J3" s="853"/>
    </row>
    <row r="4" spans="1:14" s="6" customFormat="1" ht="15" customHeight="1">
      <c r="A4" s="190"/>
      <c r="B4" s="190"/>
      <c r="C4" s="270"/>
      <c r="D4" s="270"/>
      <c r="E4" s="270"/>
      <c r="F4" s="270"/>
      <c r="G4" s="190"/>
      <c r="H4" s="190"/>
      <c r="I4" s="190"/>
      <c r="J4" s="202" t="s">
        <v>204</v>
      </c>
      <c r="K4" s="202"/>
    </row>
    <row r="5" spans="1:14" ht="18.75" customHeight="1" thickBot="1">
      <c r="A5" s="60" t="s">
        <v>375</v>
      </c>
      <c r="B5" s="24" t="s">
        <v>145</v>
      </c>
      <c r="C5" s="24"/>
      <c r="D5" s="24"/>
      <c r="E5" s="24"/>
      <c r="F5" s="24"/>
      <c r="G5" s="64"/>
      <c r="H5" s="870" t="s">
        <v>149</v>
      </c>
      <c r="I5" s="870"/>
      <c r="J5" s="63" t="s">
        <v>119</v>
      </c>
    </row>
    <row r="6" spans="1:14" ht="33.75" customHeight="1">
      <c r="A6" s="41"/>
      <c r="B6" s="268" t="s">
        <v>105</v>
      </c>
      <c r="C6" s="268" t="s">
        <v>352</v>
      </c>
      <c r="D6" s="268" t="s">
        <v>353</v>
      </c>
      <c r="E6" s="268" t="s">
        <v>354</v>
      </c>
      <c r="F6" s="267" t="s">
        <v>358</v>
      </c>
      <c r="G6" s="33" t="s">
        <v>117</v>
      </c>
      <c r="H6" s="33" t="s">
        <v>118</v>
      </c>
      <c r="I6" s="244" t="s">
        <v>121</v>
      </c>
      <c r="J6" s="66"/>
    </row>
    <row r="7" spans="1:14" ht="30.75" customHeight="1">
      <c r="A7" s="18"/>
      <c r="B7" s="45" t="s">
        <v>141</v>
      </c>
      <c r="C7" s="274" t="s">
        <v>355</v>
      </c>
      <c r="D7" s="274" t="s">
        <v>356</v>
      </c>
      <c r="E7" s="274" t="s">
        <v>357</v>
      </c>
      <c r="F7" s="288" t="s">
        <v>360</v>
      </c>
      <c r="G7" s="45" t="s">
        <v>138</v>
      </c>
      <c r="H7" s="45" t="s">
        <v>137</v>
      </c>
      <c r="I7" s="45" t="s">
        <v>142</v>
      </c>
      <c r="J7" s="18"/>
    </row>
    <row r="8" spans="1:14" ht="17.25" customHeight="1" thickBot="1">
      <c r="A8" s="55" t="s">
        <v>78</v>
      </c>
      <c r="B8" s="55" t="s">
        <v>128</v>
      </c>
      <c r="C8" s="272"/>
      <c r="D8" s="272"/>
      <c r="E8" s="272"/>
      <c r="F8" s="278" t="s">
        <v>359</v>
      </c>
      <c r="G8" s="55" t="s">
        <v>127</v>
      </c>
      <c r="H8" s="55" t="s">
        <v>127</v>
      </c>
      <c r="I8" s="55"/>
      <c r="J8" s="59" t="s">
        <v>25</v>
      </c>
    </row>
    <row r="9" spans="1:14" s="265" customFormat="1" ht="17.25" customHeight="1" thickTop="1">
      <c r="A9" s="228" t="s">
        <v>350</v>
      </c>
      <c r="B9" s="371">
        <v>0</v>
      </c>
      <c r="C9" s="371">
        <v>1</v>
      </c>
      <c r="D9" s="367">
        <v>0</v>
      </c>
      <c r="E9" s="371">
        <v>1</v>
      </c>
      <c r="F9" s="371">
        <v>3</v>
      </c>
      <c r="G9" s="381">
        <v>6148</v>
      </c>
      <c r="H9" s="381">
        <v>1513</v>
      </c>
      <c r="I9" s="381">
        <v>725870</v>
      </c>
      <c r="J9" s="381" t="s">
        <v>483</v>
      </c>
    </row>
    <row r="10" spans="1:14" s="265" customFormat="1" ht="15.75" customHeight="1">
      <c r="A10" s="467" t="s">
        <v>3</v>
      </c>
      <c r="B10" s="479">
        <v>1</v>
      </c>
      <c r="C10" s="479">
        <v>0</v>
      </c>
      <c r="D10" s="157">
        <v>0</v>
      </c>
      <c r="E10" s="479">
        <v>0</v>
      </c>
      <c r="F10" s="479">
        <v>4</v>
      </c>
      <c r="G10" s="79">
        <v>2618</v>
      </c>
      <c r="H10" s="79">
        <v>736</v>
      </c>
      <c r="I10" s="77">
        <v>327834</v>
      </c>
      <c r="J10" s="157" t="s">
        <v>15</v>
      </c>
    </row>
    <row r="11" spans="1:14" s="265" customFormat="1" ht="15.75" customHeight="1">
      <c r="A11" s="228" t="s">
        <v>340</v>
      </c>
      <c r="B11" s="632">
        <v>1</v>
      </c>
      <c r="C11" s="632">
        <v>0</v>
      </c>
      <c r="D11" s="228">
        <v>0</v>
      </c>
      <c r="E11" s="632">
        <v>0</v>
      </c>
      <c r="F11" s="632">
        <v>0</v>
      </c>
      <c r="G11" s="364">
        <v>1645</v>
      </c>
      <c r="H11" s="364">
        <v>159</v>
      </c>
      <c r="I11" s="364">
        <v>51584</v>
      </c>
      <c r="J11" s="381" t="s">
        <v>336</v>
      </c>
      <c r="L11" s="141"/>
      <c r="N11" s="141"/>
    </row>
    <row r="12" spans="1:14" s="265" customFormat="1" ht="15.75" customHeight="1">
      <c r="A12" s="467" t="s">
        <v>4</v>
      </c>
      <c r="B12" s="479">
        <v>1</v>
      </c>
      <c r="C12" s="479">
        <v>0</v>
      </c>
      <c r="D12" s="157">
        <v>0</v>
      </c>
      <c r="E12" s="479">
        <v>0</v>
      </c>
      <c r="F12" s="479">
        <v>6</v>
      </c>
      <c r="G12" s="79">
        <v>12909</v>
      </c>
      <c r="H12" s="79">
        <v>8675</v>
      </c>
      <c r="I12" s="77">
        <v>3795590</v>
      </c>
      <c r="J12" s="157" t="s">
        <v>16</v>
      </c>
      <c r="L12"/>
      <c r="N12"/>
    </row>
    <row r="13" spans="1:14" s="265" customFormat="1" ht="14.1" customHeight="1">
      <c r="A13" s="228" t="s">
        <v>5</v>
      </c>
      <c r="B13" s="371">
        <v>1</v>
      </c>
      <c r="C13" s="371">
        <v>0</v>
      </c>
      <c r="D13" s="381">
        <v>0</v>
      </c>
      <c r="E13" s="371">
        <v>0</v>
      </c>
      <c r="F13" s="371">
        <v>0</v>
      </c>
      <c r="G13" s="363">
        <v>25</v>
      </c>
      <c r="H13" s="363">
        <v>25</v>
      </c>
      <c r="I13" s="364">
        <v>6600</v>
      </c>
      <c r="J13" s="381" t="s">
        <v>23</v>
      </c>
      <c r="L13" s="6"/>
      <c r="N13" s="6"/>
    </row>
    <row r="14" spans="1:14" s="265" customFormat="1" ht="17.25" customHeight="1">
      <c r="A14" s="467" t="s">
        <v>6</v>
      </c>
      <c r="B14" s="479">
        <v>0</v>
      </c>
      <c r="C14" s="479">
        <v>0</v>
      </c>
      <c r="D14" s="157">
        <v>1</v>
      </c>
      <c r="E14" s="479">
        <v>0</v>
      </c>
      <c r="F14" s="479">
        <v>0</v>
      </c>
      <c r="G14" s="79">
        <v>77</v>
      </c>
      <c r="H14" s="79">
        <v>552</v>
      </c>
      <c r="I14" s="77">
        <v>193200</v>
      </c>
      <c r="J14" s="157" t="s">
        <v>484</v>
      </c>
      <c r="L14" s="6"/>
      <c r="N14" s="6"/>
    </row>
    <row r="15" spans="1:14" s="265" customFormat="1" ht="14.1" customHeight="1">
      <c r="A15" s="228" t="s">
        <v>7</v>
      </c>
      <c r="B15" s="371">
        <v>1</v>
      </c>
      <c r="C15" s="371">
        <v>0</v>
      </c>
      <c r="D15" s="381">
        <v>0</v>
      </c>
      <c r="E15" s="371">
        <v>0</v>
      </c>
      <c r="F15" s="371">
        <v>0</v>
      </c>
      <c r="G15" s="363">
        <v>162</v>
      </c>
      <c r="H15" s="363">
        <v>10</v>
      </c>
      <c r="I15" s="364">
        <v>4374</v>
      </c>
      <c r="J15" s="381" t="s">
        <v>17</v>
      </c>
      <c r="L15"/>
      <c r="N15"/>
    </row>
    <row r="16" spans="1:14" s="265" customFormat="1" ht="14.1" customHeight="1">
      <c r="A16" s="467" t="s">
        <v>8</v>
      </c>
      <c r="B16" s="479">
        <v>1</v>
      </c>
      <c r="C16" s="479">
        <v>0</v>
      </c>
      <c r="D16" s="157">
        <v>0</v>
      </c>
      <c r="E16" s="479">
        <v>0</v>
      </c>
      <c r="F16" s="479">
        <v>0</v>
      </c>
      <c r="G16" s="79">
        <v>1211</v>
      </c>
      <c r="H16" s="79">
        <v>661</v>
      </c>
      <c r="I16" s="77">
        <v>198432</v>
      </c>
      <c r="J16" s="157" t="s">
        <v>18</v>
      </c>
      <c r="L16"/>
      <c r="N16"/>
    </row>
    <row r="17" spans="1:14" s="265" customFormat="1" ht="14.1" customHeight="1">
      <c r="A17" s="228" t="s">
        <v>9</v>
      </c>
      <c r="B17" s="371">
        <v>1</v>
      </c>
      <c r="C17" s="371">
        <v>0</v>
      </c>
      <c r="D17" s="381">
        <v>0</v>
      </c>
      <c r="E17" s="371">
        <v>0</v>
      </c>
      <c r="F17" s="371">
        <v>0</v>
      </c>
      <c r="G17" s="363">
        <v>900</v>
      </c>
      <c r="H17" s="363">
        <v>909</v>
      </c>
      <c r="I17" s="364">
        <v>318024</v>
      </c>
      <c r="J17" s="381" t="s">
        <v>19</v>
      </c>
      <c r="L17"/>
      <c r="N17"/>
    </row>
    <row r="18" spans="1:14" s="265" customFormat="1" ht="14.1" customHeight="1">
      <c r="A18" s="467" t="s">
        <v>10</v>
      </c>
      <c r="B18" s="479">
        <v>2</v>
      </c>
      <c r="C18" s="479">
        <v>0</v>
      </c>
      <c r="D18" s="157">
        <v>0</v>
      </c>
      <c r="E18" s="479">
        <v>0</v>
      </c>
      <c r="F18" s="479">
        <v>1</v>
      </c>
      <c r="G18" s="79">
        <v>696</v>
      </c>
      <c r="H18" s="79">
        <v>1268</v>
      </c>
      <c r="I18" s="77">
        <v>440559</v>
      </c>
      <c r="J18" s="157" t="s">
        <v>20</v>
      </c>
      <c r="L18"/>
      <c r="N18"/>
    </row>
    <row r="19" spans="1:14" s="265" customFormat="1" ht="14.1" customHeight="1" thickBot="1">
      <c r="A19" s="228" t="s">
        <v>13</v>
      </c>
      <c r="B19" s="371">
        <v>1</v>
      </c>
      <c r="C19" s="371">
        <v>0</v>
      </c>
      <c r="D19" s="381">
        <v>0</v>
      </c>
      <c r="E19" s="371">
        <v>0</v>
      </c>
      <c r="F19" s="371">
        <v>2</v>
      </c>
      <c r="G19" s="363">
        <v>3909</v>
      </c>
      <c r="H19" s="363">
        <v>3578</v>
      </c>
      <c r="I19" s="364">
        <v>1382880</v>
      </c>
      <c r="J19" s="381" t="s">
        <v>22</v>
      </c>
      <c r="L19"/>
      <c r="N19"/>
    </row>
    <row r="20" spans="1:14" s="141" customFormat="1" ht="18" customHeight="1" thickBot="1">
      <c r="A20" s="176" t="s">
        <v>0</v>
      </c>
      <c r="B20" s="177">
        <f>SUM(B9:B19)</f>
        <v>10</v>
      </c>
      <c r="C20" s="177">
        <f t="shared" ref="C20:I20" si="0">SUM(C9:C19)</f>
        <v>1</v>
      </c>
      <c r="D20" s="177">
        <f t="shared" si="0"/>
        <v>1</v>
      </c>
      <c r="E20" s="177">
        <f t="shared" si="0"/>
        <v>1</v>
      </c>
      <c r="F20" s="177">
        <f t="shared" si="0"/>
        <v>16</v>
      </c>
      <c r="G20" s="782">
        <f t="shared" si="0"/>
        <v>30300</v>
      </c>
      <c r="H20" s="782">
        <f t="shared" si="0"/>
        <v>18086</v>
      </c>
      <c r="I20" s="782">
        <f t="shared" si="0"/>
        <v>7444947</v>
      </c>
      <c r="J20" s="177" t="s">
        <v>1</v>
      </c>
      <c r="L20"/>
      <c r="N20"/>
    </row>
    <row r="21" spans="1:14" ht="13.5" thickTop="1">
      <c r="A21" s="869" t="s">
        <v>452</v>
      </c>
      <c r="B21" s="869"/>
      <c r="C21" s="869"/>
      <c r="D21" s="869"/>
      <c r="E21" s="869"/>
      <c r="F21" s="869"/>
      <c r="G21" s="869"/>
      <c r="H21" s="869"/>
      <c r="I21" s="869"/>
    </row>
    <row r="22" spans="1:14" s="6" customFormat="1">
      <c r="A22" s="869"/>
      <c r="B22" s="869"/>
      <c r="C22" s="869"/>
      <c r="D22" s="869"/>
      <c r="E22" s="869"/>
      <c r="F22" s="869"/>
      <c r="G22" s="869"/>
      <c r="H22" s="869"/>
      <c r="I22" s="869"/>
      <c r="L22"/>
      <c r="N22"/>
    </row>
    <row r="23" spans="1:14" s="6" customFormat="1">
      <c r="A23" s="869"/>
      <c r="B23" s="869"/>
      <c r="C23" s="869"/>
      <c r="D23" s="869"/>
      <c r="E23" s="869"/>
      <c r="F23" s="869"/>
      <c r="G23" s="869"/>
      <c r="H23" s="869"/>
      <c r="L23"/>
      <c r="N23"/>
    </row>
    <row r="24" spans="1:14" ht="15">
      <c r="J24" s="56"/>
    </row>
  </sheetData>
  <mergeCells count="6">
    <mergeCell ref="A23:H23"/>
    <mergeCell ref="A1:I1"/>
    <mergeCell ref="H5:I5"/>
    <mergeCell ref="A2:J3"/>
    <mergeCell ref="A22:I22"/>
    <mergeCell ref="A21:I21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B0F0"/>
  </sheetPr>
  <dimension ref="A1:L18"/>
  <sheetViews>
    <sheetView rightToLeft="1" zoomScaleNormal="100" zoomScaleSheetLayoutView="100" workbookViewId="0">
      <selection activeCell="F17" sqref="F17"/>
    </sheetView>
  </sheetViews>
  <sheetFormatPr defaultRowHeight="12.75"/>
  <cols>
    <col min="1" max="1" width="11.140625" customWidth="1"/>
    <col min="2" max="2" width="11.7109375" style="6" customWidth="1"/>
    <col min="3" max="3" width="7.85546875" bestFit="1" customWidth="1"/>
    <col min="4" max="4" width="13.42578125" bestFit="1" customWidth="1"/>
    <col min="5" max="5" width="10.140625" bestFit="1" customWidth="1"/>
    <col min="6" max="6" width="18.42578125" bestFit="1" customWidth="1"/>
    <col min="7" max="7" width="11.85546875" customWidth="1"/>
    <col min="8" max="8" width="12" customWidth="1"/>
    <col min="9" max="9" width="18.85546875" customWidth="1"/>
    <col min="11" max="11" width="13.140625" bestFit="1" customWidth="1"/>
  </cols>
  <sheetData>
    <row r="1" spans="1:12" ht="15" customHeight="1">
      <c r="A1" s="838" t="s">
        <v>453</v>
      </c>
      <c r="B1" s="838"/>
      <c r="C1" s="838"/>
      <c r="D1" s="838"/>
      <c r="E1" s="838"/>
      <c r="F1" s="838"/>
      <c r="G1" s="838"/>
      <c r="H1" s="838"/>
      <c r="I1" s="15"/>
    </row>
    <row r="2" spans="1:12" ht="15" customHeight="1">
      <c r="A2" s="853" t="s">
        <v>454</v>
      </c>
      <c r="B2" s="853"/>
      <c r="C2" s="853"/>
      <c r="D2" s="853"/>
      <c r="E2" s="853"/>
      <c r="F2" s="853"/>
      <c r="G2" s="853"/>
      <c r="H2" s="853"/>
      <c r="I2" s="853"/>
    </row>
    <row r="3" spans="1:12" ht="15" customHeight="1">
      <c r="A3" s="853"/>
      <c r="B3" s="853"/>
      <c r="C3" s="853"/>
      <c r="D3" s="853"/>
      <c r="E3" s="853"/>
      <c r="F3" s="853"/>
      <c r="G3" s="853"/>
      <c r="H3" s="853"/>
      <c r="I3" s="853"/>
    </row>
    <row r="4" spans="1:12" s="6" customFormat="1" ht="15" customHeight="1">
      <c r="A4" s="606"/>
      <c r="B4" s="606"/>
      <c r="C4" s="606"/>
      <c r="D4" s="606"/>
      <c r="E4" s="606"/>
      <c r="F4" s="606"/>
      <c r="G4" s="606"/>
      <c r="H4" s="606"/>
      <c r="I4" s="608" t="s">
        <v>204</v>
      </c>
    </row>
    <row r="5" spans="1:12" ht="15" customHeight="1" thickBot="1">
      <c r="A5" s="60" t="s">
        <v>406</v>
      </c>
      <c r="B5" s="24" t="s">
        <v>407</v>
      </c>
      <c r="C5" s="24"/>
      <c r="D5" s="24"/>
      <c r="E5" s="24"/>
      <c r="F5" s="24"/>
      <c r="G5" s="870" t="s">
        <v>364</v>
      </c>
      <c r="H5" s="870"/>
      <c r="I5" s="609" t="s">
        <v>405</v>
      </c>
    </row>
    <row r="6" spans="1:12" ht="37.5" customHeight="1">
      <c r="A6" s="41"/>
      <c r="B6" s="603" t="s">
        <v>105</v>
      </c>
      <c r="C6" s="603" t="s">
        <v>352</v>
      </c>
      <c r="D6" s="603" t="s">
        <v>353</v>
      </c>
      <c r="E6" s="603" t="s">
        <v>354</v>
      </c>
      <c r="F6" s="602" t="s">
        <v>358</v>
      </c>
      <c r="G6" s="602" t="s">
        <v>118</v>
      </c>
      <c r="H6" s="602" t="s">
        <v>121</v>
      </c>
      <c r="I6" s="66"/>
    </row>
    <row r="7" spans="1:12" ht="27.75" customHeight="1">
      <c r="A7" s="18"/>
      <c r="B7" s="282" t="s">
        <v>141</v>
      </c>
      <c r="C7" s="282" t="s">
        <v>355</v>
      </c>
      <c r="D7" s="282" t="s">
        <v>356</v>
      </c>
      <c r="E7" s="282" t="s">
        <v>357</v>
      </c>
      <c r="F7" s="605" t="s">
        <v>360</v>
      </c>
      <c r="G7" s="282" t="s">
        <v>137</v>
      </c>
      <c r="H7" s="282" t="s">
        <v>142</v>
      </c>
      <c r="I7" s="18"/>
    </row>
    <row r="8" spans="1:12" ht="15" customHeight="1" thickBot="1">
      <c r="A8" s="611" t="s">
        <v>78</v>
      </c>
      <c r="B8" s="611" t="s">
        <v>128</v>
      </c>
      <c r="C8" s="611"/>
      <c r="D8" s="611"/>
      <c r="E8" s="611"/>
      <c r="F8" s="278" t="s">
        <v>359</v>
      </c>
      <c r="G8" s="611" t="s">
        <v>127</v>
      </c>
      <c r="H8" s="611"/>
      <c r="I8" s="59" t="s">
        <v>25</v>
      </c>
    </row>
    <row r="9" spans="1:12" s="265" customFormat="1" ht="16.5" customHeight="1" thickTop="1">
      <c r="A9" s="467" t="s">
        <v>350</v>
      </c>
      <c r="B9" s="479">
        <v>1</v>
      </c>
      <c r="C9" s="479">
        <v>0</v>
      </c>
      <c r="D9" s="479">
        <v>0</v>
      </c>
      <c r="E9" s="479">
        <v>0</v>
      </c>
      <c r="F9" s="479">
        <v>0</v>
      </c>
      <c r="G9" s="9">
        <v>18</v>
      </c>
      <c r="H9" s="157">
        <v>3870</v>
      </c>
      <c r="I9" s="157" t="s">
        <v>483</v>
      </c>
    </row>
    <row r="10" spans="1:12" s="265" customFormat="1" ht="16.5" customHeight="1">
      <c r="A10" s="783" t="s">
        <v>3</v>
      </c>
      <c r="B10" s="371">
        <v>0</v>
      </c>
      <c r="C10" s="371">
        <v>0</v>
      </c>
      <c r="D10" s="371">
        <v>0</v>
      </c>
      <c r="E10" s="371">
        <v>0</v>
      </c>
      <c r="F10" s="371">
        <v>2</v>
      </c>
      <c r="G10" s="367">
        <v>44</v>
      </c>
      <c r="H10" s="381">
        <v>19598</v>
      </c>
      <c r="I10" s="381" t="s">
        <v>15</v>
      </c>
    </row>
    <row r="11" spans="1:12" s="265" customFormat="1" ht="16.5" customHeight="1">
      <c r="A11" s="467" t="s">
        <v>4</v>
      </c>
      <c r="B11" s="479">
        <v>1</v>
      </c>
      <c r="C11" s="479">
        <v>0</v>
      </c>
      <c r="D11" s="479">
        <v>0</v>
      </c>
      <c r="E11" s="479">
        <v>0</v>
      </c>
      <c r="F11" s="479">
        <v>0</v>
      </c>
      <c r="G11" s="9">
        <v>13</v>
      </c>
      <c r="H11" s="157">
        <v>4970</v>
      </c>
      <c r="I11" s="157" t="s">
        <v>16</v>
      </c>
    </row>
    <row r="12" spans="1:12" ht="16.5" thickBot="1">
      <c r="A12" s="228" t="s">
        <v>10</v>
      </c>
      <c r="B12" s="632">
        <v>2</v>
      </c>
      <c r="C12" s="632">
        <v>0</v>
      </c>
      <c r="D12" s="632">
        <v>0</v>
      </c>
      <c r="E12" s="632">
        <v>0</v>
      </c>
      <c r="F12" s="632">
        <v>1</v>
      </c>
      <c r="G12" s="228">
        <v>629</v>
      </c>
      <c r="H12" s="743">
        <v>203000</v>
      </c>
      <c r="I12" s="228" t="s">
        <v>20</v>
      </c>
      <c r="L12" s="265"/>
    </row>
    <row r="13" spans="1:12" ht="16.5" thickBot="1">
      <c r="A13" s="174" t="s">
        <v>0</v>
      </c>
      <c r="B13" s="784">
        <f>SUM(B9:B12)</f>
        <v>4</v>
      </c>
      <c r="C13" s="784">
        <f t="shared" ref="C13:H13" si="0">SUM(C9:C12)</f>
        <v>0</v>
      </c>
      <c r="D13" s="784">
        <f t="shared" si="0"/>
        <v>0</v>
      </c>
      <c r="E13" s="784">
        <f t="shared" si="0"/>
        <v>0</v>
      </c>
      <c r="F13" s="784">
        <f t="shared" si="0"/>
        <v>3</v>
      </c>
      <c r="G13" s="784">
        <f t="shared" si="0"/>
        <v>704</v>
      </c>
      <c r="H13" s="784">
        <f t="shared" si="0"/>
        <v>231438</v>
      </c>
      <c r="I13" s="784" t="s">
        <v>1</v>
      </c>
    </row>
    <row r="14" spans="1:12" ht="13.5" thickTop="1"/>
    <row r="15" spans="1:12">
      <c r="A15" s="6"/>
      <c r="F15" s="6"/>
      <c r="G15" s="6"/>
      <c r="H15" s="6"/>
    </row>
    <row r="16" spans="1:12">
      <c r="A16" s="6"/>
      <c r="F16" s="6"/>
      <c r="G16" s="6"/>
      <c r="H16" s="6"/>
    </row>
    <row r="17" spans="1:8">
      <c r="A17" s="6"/>
      <c r="F17" s="6"/>
      <c r="G17" s="6"/>
      <c r="H17" s="6"/>
    </row>
    <row r="18" spans="1:8">
      <c r="A18" s="6"/>
      <c r="F18" s="6"/>
      <c r="G18" s="6"/>
      <c r="H18" s="6"/>
    </row>
  </sheetData>
  <mergeCells count="3">
    <mergeCell ref="A1:H1"/>
    <mergeCell ref="A2:I3"/>
    <mergeCell ref="G5:H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</sheetPr>
  <dimension ref="A1:L21"/>
  <sheetViews>
    <sheetView rightToLeft="1" topLeftCell="B1" zoomScale="90" zoomScaleNormal="90" zoomScaleSheetLayoutView="100" zoomScalePageLayoutView="90" workbookViewId="0">
      <selection activeCell="F17" sqref="F17"/>
    </sheetView>
  </sheetViews>
  <sheetFormatPr defaultRowHeight="12.75"/>
  <cols>
    <col min="1" max="1" width="1" hidden="1" customWidth="1"/>
    <col min="2" max="2" width="14.28515625" customWidth="1"/>
    <col min="3" max="3" width="14.28515625" style="6" customWidth="1"/>
    <col min="4" max="5" width="13.7109375" style="6" customWidth="1"/>
    <col min="6" max="6" width="14" customWidth="1"/>
    <col min="7" max="8" width="16.28515625" customWidth="1"/>
    <col min="9" max="9" width="18.85546875" customWidth="1"/>
    <col min="11" max="11" width="15.42578125" bestFit="1" customWidth="1"/>
  </cols>
  <sheetData>
    <row r="1" spans="1:12" ht="15" customHeight="1">
      <c r="A1" s="2"/>
      <c r="B1" s="873" t="s">
        <v>455</v>
      </c>
      <c r="C1" s="873"/>
      <c r="D1" s="873"/>
      <c r="E1" s="873"/>
      <c r="F1" s="873"/>
      <c r="G1" s="873"/>
      <c r="H1" s="873"/>
      <c r="I1" s="229"/>
    </row>
    <row r="2" spans="1:12" ht="17.25" customHeight="1">
      <c r="A2" s="2"/>
      <c r="B2" s="871" t="s">
        <v>456</v>
      </c>
      <c r="C2" s="871"/>
      <c r="D2" s="871"/>
      <c r="E2" s="871"/>
      <c r="F2" s="871"/>
      <c r="G2" s="871"/>
      <c r="H2" s="871"/>
      <c r="I2" s="871"/>
    </row>
    <row r="3" spans="1:12" ht="11.25" customHeight="1">
      <c r="A3" s="2"/>
      <c r="B3" s="871"/>
      <c r="C3" s="871"/>
      <c r="D3" s="871"/>
      <c r="E3" s="871"/>
      <c r="F3" s="871"/>
      <c r="G3" s="871"/>
      <c r="H3" s="871"/>
      <c r="I3" s="871"/>
    </row>
    <row r="4" spans="1:12" s="6" customFormat="1" ht="11.25" customHeight="1">
      <c r="A4" s="2"/>
      <c r="B4" s="217"/>
      <c r="C4" s="610"/>
      <c r="D4" s="271"/>
      <c r="E4" s="610"/>
      <c r="F4" s="217"/>
      <c r="G4" s="217"/>
      <c r="H4" s="217"/>
      <c r="I4" s="874" t="s">
        <v>408</v>
      </c>
    </row>
    <row r="5" spans="1:12" s="6" customFormat="1" ht="11.25" customHeight="1">
      <c r="A5" s="2"/>
      <c r="B5" s="217"/>
      <c r="C5" s="610"/>
      <c r="D5" s="271"/>
      <c r="E5" s="610"/>
      <c r="F5" s="217"/>
      <c r="G5" s="217"/>
      <c r="H5" s="217"/>
      <c r="I5" s="874"/>
    </row>
    <row r="6" spans="1:12" ht="27" customHeight="1" thickBot="1">
      <c r="A6" s="2"/>
      <c r="B6" s="218" t="s">
        <v>376</v>
      </c>
      <c r="C6" s="218" t="s">
        <v>145</v>
      </c>
      <c r="D6" s="218"/>
      <c r="E6" s="218"/>
      <c r="F6" s="218"/>
      <c r="G6" s="872" t="s">
        <v>148</v>
      </c>
      <c r="H6" s="872"/>
      <c r="I6" s="218" t="s">
        <v>112</v>
      </c>
    </row>
    <row r="7" spans="1:12" ht="31.5" customHeight="1">
      <c r="A7" s="2"/>
      <c r="B7" s="219"/>
      <c r="C7" s="219" t="s">
        <v>409</v>
      </c>
      <c r="D7" s="219" t="s">
        <v>361</v>
      </c>
      <c r="E7" s="219" t="s">
        <v>410</v>
      </c>
      <c r="F7" s="494" t="s">
        <v>191</v>
      </c>
      <c r="G7" s="219" t="s">
        <v>79</v>
      </c>
      <c r="H7" s="219" t="s">
        <v>123</v>
      </c>
      <c r="I7" s="220"/>
    </row>
    <row r="8" spans="1:12" ht="24.75" customHeight="1">
      <c r="A8" s="2"/>
      <c r="B8" s="221"/>
      <c r="C8" s="227" t="s">
        <v>411</v>
      </c>
      <c r="D8" s="227" t="s">
        <v>362</v>
      </c>
      <c r="E8" s="227" t="s">
        <v>412</v>
      </c>
      <c r="F8" s="222" t="s">
        <v>138</v>
      </c>
      <c r="G8" s="222" t="s">
        <v>137</v>
      </c>
      <c r="H8" s="495" t="s">
        <v>134</v>
      </c>
      <c r="I8" s="223"/>
    </row>
    <row r="9" spans="1:12" ht="19.5" customHeight="1" thickBot="1">
      <c r="A9" s="2"/>
      <c r="B9" s="224" t="s">
        <v>50</v>
      </c>
      <c r="C9" s="225" t="s">
        <v>128</v>
      </c>
      <c r="D9" s="225" t="s">
        <v>128</v>
      </c>
      <c r="E9" s="225" t="s">
        <v>128</v>
      </c>
      <c r="F9" s="224" t="s">
        <v>127</v>
      </c>
      <c r="G9" s="224" t="s">
        <v>127</v>
      </c>
      <c r="H9" s="224"/>
      <c r="I9" s="226" t="s">
        <v>25</v>
      </c>
    </row>
    <row r="10" spans="1:12" s="265" customFormat="1" ht="19.5" customHeight="1" thickTop="1">
      <c r="A10" s="393"/>
      <c r="B10" s="228" t="s">
        <v>350</v>
      </c>
      <c r="C10" s="632">
        <v>1</v>
      </c>
      <c r="D10" s="745">
        <v>10</v>
      </c>
      <c r="E10" s="745">
        <v>0</v>
      </c>
      <c r="F10" s="394">
        <v>6150</v>
      </c>
      <c r="G10" s="394">
        <v>9758</v>
      </c>
      <c r="H10" s="394">
        <v>3579835</v>
      </c>
      <c r="I10" s="394" t="s">
        <v>483</v>
      </c>
    </row>
    <row r="11" spans="1:12" s="265" customFormat="1" ht="19.5" customHeight="1">
      <c r="A11" s="393"/>
      <c r="B11" s="467" t="s">
        <v>3</v>
      </c>
      <c r="C11" s="744">
        <v>0</v>
      </c>
      <c r="D11" s="746">
        <v>1</v>
      </c>
      <c r="E11" s="746">
        <v>0</v>
      </c>
      <c r="F11" s="480">
        <v>405</v>
      </c>
      <c r="G11" s="480">
        <v>405</v>
      </c>
      <c r="H11" s="481">
        <v>121500</v>
      </c>
      <c r="I11" s="482" t="s">
        <v>15</v>
      </c>
    </row>
    <row r="12" spans="1:12" s="265" customFormat="1" ht="18" customHeight="1">
      <c r="A12" s="393"/>
      <c r="B12" s="228" t="s">
        <v>4</v>
      </c>
      <c r="C12" s="632">
        <v>1</v>
      </c>
      <c r="D12" s="747">
        <v>4</v>
      </c>
      <c r="E12" s="747">
        <v>2</v>
      </c>
      <c r="F12" s="395">
        <v>11592</v>
      </c>
      <c r="G12" s="395">
        <v>17189</v>
      </c>
      <c r="H12" s="396">
        <v>7743900</v>
      </c>
      <c r="I12" s="394" t="s">
        <v>16</v>
      </c>
      <c r="L12" s="591"/>
    </row>
    <row r="13" spans="1:12" s="265" customFormat="1" ht="18" customHeight="1">
      <c r="A13" s="393"/>
      <c r="B13" s="467" t="s">
        <v>5</v>
      </c>
      <c r="C13" s="744">
        <v>0</v>
      </c>
      <c r="D13" s="746">
        <v>1</v>
      </c>
      <c r="E13" s="746">
        <v>1</v>
      </c>
      <c r="F13" s="480">
        <v>1757</v>
      </c>
      <c r="G13" s="480">
        <v>1985</v>
      </c>
      <c r="H13" s="481">
        <v>960696</v>
      </c>
      <c r="I13" s="483" t="s">
        <v>23</v>
      </c>
    </row>
    <row r="14" spans="1:12" s="265" customFormat="1" ht="15" customHeight="1">
      <c r="A14" s="393"/>
      <c r="B14" s="228" t="s">
        <v>2</v>
      </c>
      <c r="C14" s="632">
        <v>0</v>
      </c>
      <c r="D14" s="747">
        <v>0</v>
      </c>
      <c r="E14" s="747">
        <v>1</v>
      </c>
      <c r="F14" s="395">
        <v>805</v>
      </c>
      <c r="G14" s="395">
        <v>2696</v>
      </c>
      <c r="H14" s="396">
        <v>808480</v>
      </c>
      <c r="I14" s="394" t="s">
        <v>14</v>
      </c>
    </row>
    <row r="15" spans="1:12" s="265" customFormat="1" ht="15" customHeight="1">
      <c r="A15" s="393"/>
      <c r="B15" s="467" t="s">
        <v>8</v>
      </c>
      <c r="C15" s="744">
        <v>0</v>
      </c>
      <c r="D15" s="746">
        <v>1</v>
      </c>
      <c r="E15" s="746">
        <v>0</v>
      </c>
      <c r="F15" s="480">
        <v>39</v>
      </c>
      <c r="G15" s="480">
        <v>75</v>
      </c>
      <c r="H15" s="481">
        <v>22464</v>
      </c>
      <c r="I15" s="482" t="s">
        <v>18</v>
      </c>
    </row>
    <row r="16" spans="1:12" s="265" customFormat="1" ht="17.25" customHeight="1">
      <c r="A16" s="393"/>
      <c r="B16" s="228" t="s">
        <v>10</v>
      </c>
      <c r="C16" s="632">
        <v>0</v>
      </c>
      <c r="D16" s="747">
        <v>0</v>
      </c>
      <c r="E16" s="747">
        <v>2</v>
      </c>
      <c r="F16" s="395">
        <v>492</v>
      </c>
      <c r="G16" s="395">
        <v>816</v>
      </c>
      <c r="H16" s="396">
        <v>244237</v>
      </c>
      <c r="I16" s="478" t="s">
        <v>20</v>
      </c>
    </row>
    <row r="17" spans="1:9" s="265" customFormat="1" ht="15" customHeight="1" thickBot="1">
      <c r="A17" s="393"/>
      <c r="B17" s="467" t="s">
        <v>13</v>
      </c>
      <c r="C17" s="744">
        <v>1</v>
      </c>
      <c r="D17" s="746">
        <v>3</v>
      </c>
      <c r="E17" s="746">
        <v>0</v>
      </c>
      <c r="F17" s="480">
        <v>2020</v>
      </c>
      <c r="G17" s="480">
        <v>1992</v>
      </c>
      <c r="H17" s="481">
        <v>796704</v>
      </c>
      <c r="I17" s="482" t="s">
        <v>22</v>
      </c>
    </row>
    <row r="18" spans="1:9" s="265" customFormat="1" ht="19.5" customHeight="1" thickBot="1">
      <c r="A18" s="393"/>
      <c r="B18" s="387" t="s">
        <v>0</v>
      </c>
      <c r="C18" s="635">
        <f>SUM(C10:C17)</f>
        <v>3</v>
      </c>
      <c r="D18" s="635">
        <f t="shared" ref="D18:H18" si="0">SUM(D10:D17)</f>
        <v>20</v>
      </c>
      <c r="E18" s="635">
        <f t="shared" si="0"/>
        <v>6</v>
      </c>
      <c r="F18" s="785">
        <f t="shared" si="0"/>
        <v>23260</v>
      </c>
      <c r="G18" s="785">
        <f t="shared" si="0"/>
        <v>34916</v>
      </c>
      <c r="H18" s="785">
        <f t="shared" si="0"/>
        <v>14277816</v>
      </c>
      <c r="I18" s="389" t="s">
        <v>1</v>
      </c>
    </row>
    <row r="19" spans="1:9" ht="16.5" thickTop="1">
      <c r="B19" s="13"/>
      <c r="C19" s="13"/>
      <c r="D19" s="13"/>
      <c r="E19" s="13"/>
      <c r="F19" s="228"/>
      <c r="G19" s="228"/>
      <c r="H19" s="223"/>
      <c r="I19" s="223"/>
    </row>
    <row r="20" spans="1:9" ht="15.75">
      <c r="B20" s="748"/>
      <c r="C20" s="748"/>
      <c r="D20" s="748"/>
      <c r="E20" s="748"/>
      <c r="F20" s="748"/>
      <c r="G20" s="748"/>
      <c r="H20" s="223"/>
      <c r="I20" s="223"/>
    </row>
    <row r="21" spans="1:9" ht="15">
      <c r="I21" s="56"/>
    </row>
  </sheetData>
  <mergeCells count="4">
    <mergeCell ref="B2:I3"/>
    <mergeCell ref="G6:H6"/>
    <mergeCell ref="B1:H1"/>
    <mergeCell ref="I4:I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</sheetPr>
  <dimension ref="A1:H18"/>
  <sheetViews>
    <sheetView rightToLeft="1" showWhiteSpace="0" zoomScaleNormal="100" zoomScaleSheetLayoutView="100" workbookViewId="0">
      <selection activeCell="F17" sqref="F17"/>
    </sheetView>
  </sheetViews>
  <sheetFormatPr defaultRowHeight="12.75"/>
  <cols>
    <col min="1" max="1" width="0.42578125" customWidth="1"/>
    <col min="2" max="2" width="16" customWidth="1"/>
    <col min="3" max="3" width="13.140625" style="6" customWidth="1"/>
    <col min="4" max="5" width="15.42578125" style="6" customWidth="1"/>
    <col min="6" max="6" width="18.5703125" customWidth="1"/>
    <col min="7" max="7" width="18.140625" customWidth="1"/>
    <col min="8" max="8" width="17.85546875" customWidth="1"/>
  </cols>
  <sheetData>
    <row r="1" spans="1:8" ht="21" customHeight="1">
      <c r="A1" s="18"/>
      <c r="B1" s="838" t="s">
        <v>457</v>
      </c>
      <c r="C1" s="838"/>
      <c r="D1" s="838"/>
      <c r="E1" s="838"/>
      <c r="F1" s="838"/>
      <c r="G1" s="838"/>
      <c r="H1" s="838"/>
    </row>
    <row r="2" spans="1:8" ht="15" customHeight="1">
      <c r="A2" s="18"/>
      <c r="B2" s="853" t="s">
        <v>458</v>
      </c>
      <c r="C2" s="853"/>
      <c r="D2" s="853"/>
      <c r="E2" s="853"/>
      <c r="F2" s="853"/>
      <c r="G2" s="853"/>
      <c r="H2" s="853"/>
    </row>
    <row r="3" spans="1:8" ht="15">
      <c r="A3" s="18"/>
      <c r="B3" s="853"/>
      <c r="C3" s="853"/>
      <c r="D3" s="853"/>
      <c r="E3" s="853"/>
      <c r="F3" s="853"/>
      <c r="G3" s="853"/>
      <c r="H3" s="853"/>
    </row>
    <row r="4" spans="1:8" s="6" customFormat="1" ht="15">
      <c r="A4" s="18"/>
      <c r="B4" s="838"/>
      <c r="C4" s="838"/>
      <c r="D4" s="838"/>
      <c r="E4" s="838"/>
      <c r="F4" s="838"/>
      <c r="G4" s="838"/>
      <c r="H4" s="838" t="s">
        <v>204</v>
      </c>
    </row>
    <row r="5" spans="1:8" ht="21" customHeight="1" thickBot="1">
      <c r="A5" s="18"/>
      <c r="B5" s="64" t="s">
        <v>113</v>
      </c>
      <c r="C5" s="491" t="s">
        <v>396</v>
      </c>
      <c r="D5" s="617"/>
      <c r="E5" s="617"/>
      <c r="F5" s="876" t="s">
        <v>312</v>
      </c>
      <c r="G5" s="876"/>
      <c r="H5" s="61" t="s">
        <v>114</v>
      </c>
    </row>
    <row r="6" spans="1:8" ht="36" customHeight="1">
      <c r="A6" s="18"/>
      <c r="B6" s="33"/>
      <c r="C6" s="461" t="s">
        <v>394</v>
      </c>
      <c r="D6" s="26" t="s">
        <v>361</v>
      </c>
      <c r="E6" s="26" t="s">
        <v>426</v>
      </c>
      <c r="F6" s="26" t="s">
        <v>79</v>
      </c>
      <c r="G6" s="26" t="s">
        <v>124</v>
      </c>
      <c r="H6" s="33"/>
    </row>
    <row r="7" spans="1:8" ht="15" customHeight="1">
      <c r="A7" s="18"/>
      <c r="B7" s="18"/>
      <c r="C7" s="493" t="s">
        <v>411</v>
      </c>
      <c r="D7" s="282" t="s">
        <v>362</v>
      </c>
      <c r="E7" s="282" t="s">
        <v>412</v>
      </c>
      <c r="F7" s="45" t="s">
        <v>137</v>
      </c>
      <c r="G7" s="486" t="s">
        <v>134</v>
      </c>
      <c r="H7" s="18"/>
    </row>
    <row r="8" spans="1:8" ht="15" customHeight="1" thickBot="1">
      <c r="A8" s="875" t="s">
        <v>139</v>
      </c>
      <c r="B8" s="875"/>
      <c r="C8" s="68" t="s">
        <v>128</v>
      </c>
      <c r="D8" s="68" t="s">
        <v>128</v>
      </c>
      <c r="E8" s="68" t="s">
        <v>128</v>
      </c>
      <c r="F8" s="68" t="s">
        <v>127</v>
      </c>
      <c r="G8" s="278"/>
      <c r="H8" s="42" t="s">
        <v>25</v>
      </c>
    </row>
    <row r="9" spans="1:8" ht="15" customHeight="1" thickTop="1">
      <c r="A9" s="18"/>
      <c r="B9" s="467" t="s">
        <v>350</v>
      </c>
      <c r="C9" s="470">
        <v>0</v>
      </c>
      <c r="D9" s="79">
        <v>2</v>
      </c>
      <c r="E9" s="79">
        <v>0</v>
      </c>
      <c r="F9" s="76">
        <v>584</v>
      </c>
      <c r="G9" s="76">
        <v>221321</v>
      </c>
      <c r="H9" s="466" t="s">
        <v>483</v>
      </c>
    </row>
    <row r="10" spans="1:8" s="6" customFormat="1" ht="15" customHeight="1">
      <c r="A10" s="18"/>
      <c r="B10" s="783" t="s">
        <v>4</v>
      </c>
      <c r="C10" s="786">
        <v>1</v>
      </c>
      <c r="D10" s="363">
        <v>0</v>
      </c>
      <c r="E10" s="363">
        <v>1</v>
      </c>
      <c r="F10" s="363">
        <v>4291</v>
      </c>
      <c r="G10" s="363">
        <v>1908480</v>
      </c>
      <c r="H10" s="367" t="s">
        <v>16</v>
      </c>
    </row>
    <row r="11" spans="1:8" s="6" customFormat="1" ht="15" customHeight="1">
      <c r="A11" s="18"/>
      <c r="B11" s="467" t="s">
        <v>7</v>
      </c>
      <c r="C11" s="470">
        <v>0</v>
      </c>
      <c r="D11" s="79">
        <v>0</v>
      </c>
      <c r="E11" s="79">
        <v>1</v>
      </c>
      <c r="F11" s="76">
        <v>30</v>
      </c>
      <c r="G11" s="76">
        <v>9576</v>
      </c>
      <c r="H11" s="612" t="s">
        <v>17</v>
      </c>
    </row>
    <row r="12" spans="1:8" ht="15" customHeight="1" thickBot="1">
      <c r="A12" s="18"/>
      <c r="B12" s="468" t="s">
        <v>13</v>
      </c>
      <c r="C12" s="471">
        <v>0</v>
      </c>
      <c r="D12" s="469">
        <v>1</v>
      </c>
      <c r="E12" s="469">
        <v>0</v>
      </c>
      <c r="F12" s="78">
        <v>132</v>
      </c>
      <c r="G12" s="78">
        <v>52600</v>
      </c>
      <c r="H12" s="465" t="s">
        <v>22</v>
      </c>
    </row>
    <row r="13" spans="1:8" ht="15.75" customHeight="1" thickBot="1">
      <c r="A13" s="4"/>
      <c r="B13" s="174" t="s">
        <v>0</v>
      </c>
      <c r="C13" s="175">
        <f>SUM(C9:C12)</f>
        <v>1</v>
      </c>
      <c r="D13" s="175">
        <f t="shared" ref="D13:G13" si="0">SUM(D9:D12)</f>
        <v>3</v>
      </c>
      <c r="E13" s="175">
        <f t="shared" si="0"/>
        <v>2</v>
      </c>
      <c r="F13" s="740">
        <f t="shared" si="0"/>
        <v>5037</v>
      </c>
      <c r="G13" s="740">
        <f t="shared" si="0"/>
        <v>2191977</v>
      </c>
      <c r="H13" s="175" t="s">
        <v>1</v>
      </c>
    </row>
    <row r="14" spans="1:8" ht="15.75" thickTop="1">
      <c r="B14" s="207"/>
      <c r="C14" s="207"/>
      <c r="D14" s="207"/>
      <c r="E14" s="207"/>
      <c r="F14" s="207"/>
      <c r="G14" s="207"/>
      <c r="H14" s="56"/>
    </row>
    <row r="15" spans="1:8">
      <c r="B15" s="207"/>
      <c r="C15" s="207"/>
      <c r="D15" s="207"/>
      <c r="E15" s="207"/>
      <c r="F15" s="207"/>
      <c r="G15" s="207"/>
      <c r="H15" s="207"/>
    </row>
    <row r="16" spans="1:8">
      <c r="B16" s="6"/>
      <c r="F16" s="6"/>
      <c r="G16" s="6"/>
    </row>
    <row r="17" spans="2:7">
      <c r="B17" s="6"/>
      <c r="F17" s="6"/>
      <c r="G17" s="6"/>
    </row>
    <row r="18" spans="2:7">
      <c r="B18" s="6"/>
      <c r="F18" s="6"/>
      <c r="G18" s="6"/>
    </row>
  </sheetData>
  <mergeCells count="5">
    <mergeCell ref="A8:B8"/>
    <mergeCell ref="B1:H1"/>
    <mergeCell ref="B2:H3"/>
    <mergeCell ref="F5:G5"/>
    <mergeCell ref="B4:H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F0"/>
  </sheetPr>
  <dimension ref="A1:Q40"/>
  <sheetViews>
    <sheetView rightToLeft="1" zoomScale="80" zoomScaleNormal="80" zoomScaleSheetLayoutView="124" zoomScalePageLayoutView="91" workbookViewId="0">
      <selection activeCell="F17" sqref="F17"/>
    </sheetView>
  </sheetViews>
  <sheetFormatPr defaultRowHeight="12.75"/>
  <cols>
    <col min="1" max="1" width="9.28515625" customWidth="1"/>
    <col min="2" max="2" width="7.85546875" bestFit="1" customWidth="1"/>
    <col min="3" max="3" width="14.85546875" customWidth="1"/>
    <col min="4" max="4" width="8" customWidth="1"/>
    <col min="5" max="5" width="13.85546875" customWidth="1"/>
    <col min="6" max="6" width="8.7109375" customWidth="1"/>
    <col min="7" max="7" width="14.28515625" customWidth="1"/>
    <col min="8" max="8" width="9" style="6" customWidth="1"/>
    <col min="9" max="9" width="13.42578125" customWidth="1"/>
    <col min="10" max="10" width="14.140625" style="257" customWidth="1"/>
    <col min="11" max="11" width="15.140625" customWidth="1"/>
    <col min="12" max="12" width="14.5703125" customWidth="1"/>
    <col min="14" max="15" width="14.28515625" bestFit="1" customWidth="1"/>
    <col min="16" max="16" width="13" bestFit="1" customWidth="1"/>
    <col min="17" max="17" width="14.28515625" bestFit="1" customWidth="1"/>
  </cols>
  <sheetData>
    <row r="1" spans="1:17" ht="16.5" customHeight="1">
      <c r="A1" s="838" t="s">
        <v>459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76" t="s">
        <v>207</v>
      </c>
    </row>
    <row r="2" spans="1:17" ht="15" customHeight="1">
      <c r="A2" s="866" t="s">
        <v>460</v>
      </c>
      <c r="B2" s="866"/>
      <c r="C2" s="866"/>
      <c r="D2" s="866"/>
      <c r="E2" s="866"/>
      <c r="F2" s="866"/>
      <c r="G2" s="866"/>
      <c r="H2" s="866"/>
      <c r="I2" s="866"/>
      <c r="J2" s="866"/>
      <c r="K2" s="866"/>
      <c r="L2" s="78" t="s">
        <v>203</v>
      </c>
    </row>
    <row r="3" spans="1:17" ht="19.5" customHeight="1" thickBot="1">
      <c r="A3" s="878" t="s">
        <v>377</v>
      </c>
      <c r="B3" s="878"/>
      <c r="C3" s="50"/>
      <c r="D3" s="50"/>
      <c r="E3" s="50"/>
      <c r="F3" s="67"/>
      <c r="G3" s="67"/>
      <c r="H3" s="67"/>
      <c r="I3" s="50"/>
      <c r="J3" s="258"/>
      <c r="K3" s="50"/>
      <c r="L3" s="50" t="s">
        <v>85</v>
      </c>
    </row>
    <row r="4" spans="1:17" s="348" customFormat="1" ht="25.5" customHeight="1">
      <c r="A4" s="349"/>
      <c r="B4" s="879" t="s">
        <v>86</v>
      </c>
      <c r="C4" s="879"/>
      <c r="D4" s="879" t="s">
        <v>87</v>
      </c>
      <c r="E4" s="879"/>
      <c r="F4" s="879" t="s">
        <v>88</v>
      </c>
      <c r="G4" s="879"/>
      <c r="H4" s="351"/>
      <c r="I4" s="351" t="s">
        <v>0</v>
      </c>
      <c r="J4" s="880" t="s">
        <v>423</v>
      </c>
      <c r="K4" s="880"/>
      <c r="L4" s="349"/>
    </row>
    <row r="5" spans="1:17" ht="25.5" customHeight="1">
      <c r="B5" s="877" t="s">
        <v>89</v>
      </c>
      <c r="C5" s="877"/>
      <c r="D5" s="877" t="s">
        <v>90</v>
      </c>
      <c r="E5" s="877"/>
      <c r="F5" s="877" t="s">
        <v>91</v>
      </c>
      <c r="G5" s="877"/>
      <c r="H5" s="273"/>
      <c r="I5" s="259" t="s">
        <v>389</v>
      </c>
      <c r="J5" s="259"/>
      <c r="K5" s="350" t="s">
        <v>389</v>
      </c>
      <c r="L5" s="52"/>
      <c r="Q5" s="6"/>
    </row>
    <row r="6" spans="1:17" ht="21.75" customHeight="1">
      <c r="A6" s="570"/>
      <c r="B6" s="239" t="s">
        <v>349</v>
      </c>
      <c r="C6" s="239" t="s">
        <v>92</v>
      </c>
      <c r="D6" s="239" t="s">
        <v>65</v>
      </c>
      <c r="E6" s="569" t="s">
        <v>92</v>
      </c>
      <c r="F6" s="239" t="s">
        <v>349</v>
      </c>
      <c r="G6" s="239" t="s">
        <v>92</v>
      </c>
      <c r="H6" s="239" t="s">
        <v>392</v>
      </c>
      <c r="I6" s="239" t="s">
        <v>92</v>
      </c>
      <c r="J6" s="239" t="s">
        <v>363</v>
      </c>
      <c r="K6" s="239" t="s">
        <v>92</v>
      </c>
      <c r="L6" s="32"/>
      <c r="Q6" s="6"/>
    </row>
    <row r="7" spans="1:17" ht="27" customHeight="1" thickBot="1">
      <c r="A7" s="636" t="s">
        <v>49</v>
      </c>
      <c r="B7" s="345" t="s">
        <v>128</v>
      </c>
      <c r="C7" s="345" t="s">
        <v>93</v>
      </c>
      <c r="D7" s="345" t="s">
        <v>128</v>
      </c>
      <c r="E7" s="345" t="s">
        <v>93</v>
      </c>
      <c r="F7" s="637" t="s">
        <v>128</v>
      </c>
      <c r="G7" s="345" t="s">
        <v>93</v>
      </c>
      <c r="H7" s="345" t="s">
        <v>128</v>
      </c>
      <c r="I7" s="345" t="s">
        <v>93</v>
      </c>
      <c r="J7" s="345" t="s">
        <v>390</v>
      </c>
      <c r="K7" s="345" t="s">
        <v>93</v>
      </c>
      <c r="L7" s="636" t="s">
        <v>25</v>
      </c>
      <c r="N7" s="6"/>
      <c r="Q7" s="6"/>
    </row>
    <row r="8" spans="1:17" ht="15" customHeight="1" thickTop="1">
      <c r="A8" s="32" t="s">
        <v>350</v>
      </c>
      <c r="B8" s="77">
        <v>397</v>
      </c>
      <c r="C8" s="76">
        <v>1143578.8574999999</v>
      </c>
      <c r="D8" s="76">
        <v>156</v>
      </c>
      <c r="E8" s="76">
        <v>1301829.3400000001</v>
      </c>
      <c r="F8" s="76">
        <v>64</v>
      </c>
      <c r="G8" s="76">
        <v>959037.93550000002</v>
      </c>
      <c r="H8" s="76">
        <f>B8+D8+F8</f>
        <v>617</v>
      </c>
      <c r="I8" s="76">
        <f>C8+E8+G8</f>
        <v>3404446.1329999999</v>
      </c>
      <c r="J8" s="76">
        <v>6592420.0760000004</v>
      </c>
      <c r="K8" s="76">
        <f>I8+J8</f>
        <v>9996866.2090000007</v>
      </c>
      <c r="L8" s="612" t="s">
        <v>483</v>
      </c>
      <c r="N8" s="5"/>
      <c r="O8" s="5"/>
      <c r="P8" s="5"/>
      <c r="Q8" s="6"/>
    </row>
    <row r="9" spans="1:17" s="141" customFormat="1" ht="15" customHeight="1">
      <c r="A9" s="52" t="s">
        <v>29</v>
      </c>
      <c r="B9" s="143">
        <v>1456</v>
      </c>
      <c r="C9" s="143">
        <v>5241540.3870000001</v>
      </c>
      <c r="D9" s="143">
        <v>92</v>
      </c>
      <c r="E9" s="143">
        <v>820773.3345</v>
      </c>
      <c r="F9" s="143">
        <v>211</v>
      </c>
      <c r="G9" s="143">
        <v>3116499.1060000001</v>
      </c>
      <c r="H9" s="143">
        <f t="shared" ref="H9:H22" si="0">B9+D9+F9</f>
        <v>1759</v>
      </c>
      <c r="I9" s="143">
        <f t="shared" ref="I9:I22" si="1">C9+E9+G9</f>
        <v>9178812.8275000006</v>
      </c>
      <c r="J9" s="143">
        <v>19388849.533</v>
      </c>
      <c r="K9" s="143">
        <f t="shared" ref="K9:K22" si="2">I9+J9</f>
        <v>28567662.3605</v>
      </c>
      <c r="L9" s="616" t="s">
        <v>30</v>
      </c>
      <c r="N9" s="755"/>
      <c r="O9" s="755"/>
      <c r="P9" s="755"/>
      <c r="Q9" s="6"/>
    </row>
    <row r="10" spans="1:17" ht="15" customHeight="1">
      <c r="A10" s="14" t="s">
        <v>3</v>
      </c>
      <c r="B10" s="77">
        <v>2452</v>
      </c>
      <c r="C10" s="77">
        <v>8413929.6675000004</v>
      </c>
      <c r="D10" s="77">
        <v>225</v>
      </c>
      <c r="E10" s="77">
        <v>1861711.3225</v>
      </c>
      <c r="F10" s="77">
        <v>321</v>
      </c>
      <c r="G10" s="77">
        <v>7279449.4029999999</v>
      </c>
      <c r="H10" s="77">
        <f t="shared" si="0"/>
        <v>2998</v>
      </c>
      <c r="I10" s="77">
        <f t="shared" si="1"/>
        <v>17555090.392999999</v>
      </c>
      <c r="J10" s="77">
        <v>101676644.26100001</v>
      </c>
      <c r="K10" s="77">
        <f t="shared" si="2"/>
        <v>119231734.65400001</v>
      </c>
      <c r="L10" s="612" t="s">
        <v>15</v>
      </c>
      <c r="N10" s="5"/>
      <c r="O10" s="5"/>
      <c r="P10" s="5"/>
      <c r="Q10" s="6"/>
    </row>
    <row r="11" spans="1:17" s="141" customFormat="1" ht="15" customHeight="1">
      <c r="A11" s="561" t="s">
        <v>335</v>
      </c>
      <c r="B11" s="143">
        <v>851</v>
      </c>
      <c r="C11" s="143">
        <v>2450710.4589999998</v>
      </c>
      <c r="D11" s="143">
        <v>70</v>
      </c>
      <c r="E11" s="143">
        <v>619815.94200000004</v>
      </c>
      <c r="F11" s="143">
        <v>124</v>
      </c>
      <c r="G11" s="143">
        <v>2578540.2140000002</v>
      </c>
      <c r="H11" s="143">
        <f t="shared" si="0"/>
        <v>1045</v>
      </c>
      <c r="I11" s="143">
        <f t="shared" si="1"/>
        <v>5649066.6150000002</v>
      </c>
      <c r="J11" s="143">
        <v>4861532.71</v>
      </c>
      <c r="K11" s="143">
        <f t="shared" si="2"/>
        <v>10510599.324999999</v>
      </c>
      <c r="L11" s="616" t="s">
        <v>336</v>
      </c>
      <c r="N11" s="755"/>
      <c r="O11" s="755"/>
      <c r="P11" s="755"/>
      <c r="Q11" s="6"/>
    </row>
    <row r="12" spans="1:17" s="141" customFormat="1" ht="15" customHeight="1">
      <c r="A12" s="32" t="s">
        <v>4</v>
      </c>
      <c r="B12" s="640">
        <v>18810</v>
      </c>
      <c r="C12" s="77">
        <v>67716476.885000005</v>
      </c>
      <c r="D12" s="77">
        <v>1988</v>
      </c>
      <c r="E12" s="77">
        <v>20592925.017999999</v>
      </c>
      <c r="F12" s="77">
        <v>2620</v>
      </c>
      <c r="G12" s="77">
        <v>58167256.783</v>
      </c>
      <c r="H12" s="77">
        <f t="shared" si="0"/>
        <v>23418</v>
      </c>
      <c r="I12" s="77">
        <f t="shared" si="1"/>
        <v>146476658.68599999</v>
      </c>
      <c r="J12" s="77">
        <v>363808067.412</v>
      </c>
      <c r="K12" s="77">
        <f t="shared" si="2"/>
        <v>510284726.09799999</v>
      </c>
      <c r="L12" s="15" t="s">
        <v>16</v>
      </c>
      <c r="N12" s="755"/>
      <c r="O12" s="755"/>
      <c r="P12" s="755"/>
      <c r="Q12"/>
    </row>
    <row r="13" spans="1:17" ht="15" customHeight="1">
      <c r="A13" s="52" t="s">
        <v>5</v>
      </c>
      <c r="B13" s="143">
        <v>1658</v>
      </c>
      <c r="C13" s="143">
        <v>5967226.5585000003</v>
      </c>
      <c r="D13" s="143">
        <v>109</v>
      </c>
      <c r="E13" s="143">
        <v>1126052.3589999999</v>
      </c>
      <c r="F13" s="143">
        <v>193</v>
      </c>
      <c r="G13" s="143">
        <v>4290865.8839999996</v>
      </c>
      <c r="H13" s="143">
        <f t="shared" si="0"/>
        <v>1960</v>
      </c>
      <c r="I13" s="143">
        <f t="shared" si="1"/>
        <v>11384144.8015</v>
      </c>
      <c r="J13" s="143">
        <v>10045665.49</v>
      </c>
      <c r="K13" s="143">
        <f t="shared" si="2"/>
        <v>21429810.291500002</v>
      </c>
      <c r="L13" s="53" t="s">
        <v>23</v>
      </c>
      <c r="N13" s="5"/>
      <c r="O13" s="5"/>
      <c r="P13" s="5"/>
    </row>
    <row r="14" spans="1:17" s="141" customFormat="1" ht="15" customHeight="1">
      <c r="A14" s="32" t="s">
        <v>6</v>
      </c>
      <c r="B14" s="640">
        <v>2172</v>
      </c>
      <c r="C14" s="77">
        <v>7818608.1260000002</v>
      </c>
      <c r="D14" s="77">
        <v>73</v>
      </c>
      <c r="E14" s="77">
        <v>652508.91200000001</v>
      </c>
      <c r="F14" s="77">
        <v>283</v>
      </c>
      <c r="G14" s="77">
        <v>6277935.5034999996</v>
      </c>
      <c r="H14" s="77">
        <f t="shared" si="0"/>
        <v>2528</v>
      </c>
      <c r="I14" s="77">
        <f t="shared" si="1"/>
        <v>14749052.5415</v>
      </c>
      <c r="J14" s="77">
        <v>31548944</v>
      </c>
      <c r="K14" s="77">
        <f t="shared" si="2"/>
        <v>46297996.541500002</v>
      </c>
      <c r="L14" s="15" t="s">
        <v>484</v>
      </c>
      <c r="N14" s="755"/>
      <c r="O14" s="755"/>
      <c r="P14" s="755"/>
      <c r="Q14"/>
    </row>
    <row r="15" spans="1:17" ht="15" customHeight="1">
      <c r="A15" s="52" t="s">
        <v>11</v>
      </c>
      <c r="B15" s="143">
        <v>1489</v>
      </c>
      <c r="C15" s="143">
        <v>5360623.0585000003</v>
      </c>
      <c r="D15" s="143">
        <v>265</v>
      </c>
      <c r="E15" s="143">
        <v>2746905.9410000001</v>
      </c>
      <c r="F15" s="143">
        <v>203</v>
      </c>
      <c r="G15" s="143">
        <v>2705872.2774999999</v>
      </c>
      <c r="H15" s="143">
        <f t="shared" si="0"/>
        <v>1957</v>
      </c>
      <c r="I15" s="143">
        <f t="shared" si="1"/>
        <v>10813401.277000001</v>
      </c>
      <c r="J15" s="143">
        <v>7884946.1600000001</v>
      </c>
      <c r="K15" s="143">
        <f t="shared" si="2"/>
        <v>18698347.436999999</v>
      </c>
      <c r="L15" s="53" t="s">
        <v>21</v>
      </c>
      <c r="N15" s="5"/>
      <c r="O15" s="5"/>
      <c r="P15" s="5"/>
    </row>
    <row r="16" spans="1:17" s="141" customFormat="1" ht="15" customHeight="1">
      <c r="A16" s="32" t="s">
        <v>2</v>
      </c>
      <c r="B16" s="77">
        <v>463</v>
      </c>
      <c r="C16" s="77">
        <v>1723454.0175000001</v>
      </c>
      <c r="D16" s="77">
        <v>60</v>
      </c>
      <c r="E16" s="77">
        <v>643420.21649999998</v>
      </c>
      <c r="F16" s="77">
        <v>64</v>
      </c>
      <c r="G16" s="77">
        <v>963965.55850000004</v>
      </c>
      <c r="H16" s="77">
        <f t="shared" si="0"/>
        <v>587</v>
      </c>
      <c r="I16" s="77">
        <f t="shared" si="1"/>
        <v>3330839.7925000004</v>
      </c>
      <c r="J16" s="77">
        <v>2356815.1970000002</v>
      </c>
      <c r="K16" s="77">
        <f t="shared" si="2"/>
        <v>5687654.9895000011</v>
      </c>
      <c r="L16" s="642" t="s">
        <v>14</v>
      </c>
      <c r="N16" s="755"/>
      <c r="O16" s="755"/>
      <c r="P16" s="755"/>
      <c r="Q16"/>
    </row>
    <row r="17" spans="1:17" ht="15" customHeight="1">
      <c r="A17" s="52" t="s">
        <v>7</v>
      </c>
      <c r="B17" s="143">
        <v>3171</v>
      </c>
      <c r="C17" s="143">
        <v>11413991.396500001</v>
      </c>
      <c r="D17" s="143">
        <v>723</v>
      </c>
      <c r="E17" s="143">
        <v>7488792.5015000002</v>
      </c>
      <c r="F17" s="143">
        <v>419</v>
      </c>
      <c r="G17" s="143">
        <v>9192535.4370000008</v>
      </c>
      <c r="H17" s="143">
        <f t="shared" si="0"/>
        <v>4313</v>
      </c>
      <c r="I17" s="143">
        <f t="shared" si="1"/>
        <v>28095319.335000001</v>
      </c>
      <c r="J17" s="143">
        <v>37430138.210000001</v>
      </c>
      <c r="K17" s="143">
        <f t="shared" si="2"/>
        <v>65525457.545000002</v>
      </c>
      <c r="L17" s="53" t="s">
        <v>17</v>
      </c>
      <c r="N17" s="5"/>
      <c r="O17" s="5"/>
      <c r="P17" s="5"/>
    </row>
    <row r="18" spans="1:17" s="141" customFormat="1" ht="15" customHeight="1">
      <c r="A18" s="32" t="s">
        <v>8</v>
      </c>
      <c r="B18" s="77">
        <v>1287</v>
      </c>
      <c r="C18" s="77">
        <v>4632965.0465000002</v>
      </c>
      <c r="D18" s="77">
        <v>70</v>
      </c>
      <c r="E18" s="77">
        <v>727510.848</v>
      </c>
      <c r="F18" s="77">
        <v>160</v>
      </c>
      <c r="G18" s="77">
        <v>3549731.352</v>
      </c>
      <c r="H18" s="77">
        <f t="shared" si="0"/>
        <v>1517</v>
      </c>
      <c r="I18" s="77">
        <f t="shared" si="1"/>
        <v>8910207.2465000004</v>
      </c>
      <c r="J18" s="77">
        <v>24050.974999999999</v>
      </c>
      <c r="K18" s="77">
        <f t="shared" si="2"/>
        <v>8934258.2215</v>
      </c>
      <c r="L18" s="15" t="s">
        <v>18</v>
      </c>
      <c r="N18" s="755"/>
      <c r="O18" s="755"/>
      <c r="P18" s="755"/>
      <c r="Q18"/>
    </row>
    <row r="19" spans="1:17" ht="15" customHeight="1">
      <c r="A19" s="52" t="s">
        <v>9</v>
      </c>
      <c r="B19" s="143">
        <v>1345</v>
      </c>
      <c r="C19" s="143">
        <v>4843266.3969999999</v>
      </c>
      <c r="D19" s="143">
        <v>58</v>
      </c>
      <c r="E19" s="143">
        <v>599260.54350000003</v>
      </c>
      <c r="F19" s="143">
        <v>157</v>
      </c>
      <c r="G19" s="143">
        <v>2787835.2185</v>
      </c>
      <c r="H19" s="143">
        <f t="shared" si="0"/>
        <v>1560</v>
      </c>
      <c r="I19" s="143">
        <f t="shared" si="1"/>
        <v>8230362.159</v>
      </c>
      <c r="J19" s="143">
        <v>6560223.2529999996</v>
      </c>
      <c r="K19" s="143">
        <f t="shared" si="2"/>
        <v>14790585.412</v>
      </c>
      <c r="L19" s="53" t="s">
        <v>19</v>
      </c>
      <c r="N19" s="5"/>
      <c r="O19" s="5"/>
      <c r="P19" s="5"/>
    </row>
    <row r="20" spans="1:17" s="141" customFormat="1" ht="15" customHeight="1">
      <c r="A20" s="32" t="s">
        <v>10</v>
      </c>
      <c r="B20" s="77">
        <v>1765</v>
      </c>
      <c r="C20" s="77">
        <v>6354164.0094999997</v>
      </c>
      <c r="D20" s="77">
        <v>39</v>
      </c>
      <c r="E20" s="77">
        <v>383809.03649999999</v>
      </c>
      <c r="F20" s="77">
        <v>246</v>
      </c>
      <c r="G20" s="77">
        <v>4373645.0329999998</v>
      </c>
      <c r="H20" s="77">
        <f t="shared" si="0"/>
        <v>2050</v>
      </c>
      <c r="I20" s="77">
        <f t="shared" si="1"/>
        <v>11111618.079</v>
      </c>
      <c r="J20" s="77">
        <v>20232753.932</v>
      </c>
      <c r="K20" s="77">
        <f t="shared" si="2"/>
        <v>31344372.011</v>
      </c>
      <c r="L20" s="15" t="s">
        <v>20</v>
      </c>
      <c r="N20" s="755"/>
      <c r="O20" s="755"/>
      <c r="P20" s="755"/>
      <c r="Q20" s="5"/>
    </row>
    <row r="21" spans="1:17" ht="15" customHeight="1">
      <c r="A21" s="370" t="s">
        <v>12</v>
      </c>
      <c r="B21" s="143">
        <v>523</v>
      </c>
      <c r="C21" s="143">
        <v>1883772.85</v>
      </c>
      <c r="D21" s="143">
        <v>7</v>
      </c>
      <c r="E21" s="143">
        <v>63097.088000000003</v>
      </c>
      <c r="F21" s="143">
        <v>74</v>
      </c>
      <c r="G21" s="143">
        <v>1538120.06</v>
      </c>
      <c r="H21" s="143">
        <f t="shared" si="0"/>
        <v>604</v>
      </c>
      <c r="I21" s="143">
        <f t="shared" si="1"/>
        <v>3484989.9980000001</v>
      </c>
      <c r="J21" s="143">
        <v>63368.712</v>
      </c>
      <c r="K21" s="143">
        <f t="shared" si="2"/>
        <v>3548358.71</v>
      </c>
      <c r="L21" s="367" t="s">
        <v>24</v>
      </c>
      <c r="N21" s="5"/>
      <c r="O21" s="5"/>
      <c r="P21" s="5"/>
      <c r="Q21" s="5"/>
    </row>
    <row r="22" spans="1:17" s="141" customFormat="1" ht="15" customHeight="1" thickBot="1">
      <c r="A22" s="32" t="s">
        <v>13</v>
      </c>
      <c r="B22" s="76">
        <v>3601</v>
      </c>
      <c r="C22" s="76">
        <v>19338227.103250001</v>
      </c>
      <c r="D22" s="76">
        <v>76</v>
      </c>
      <c r="E22" s="76">
        <v>867295.84499999997</v>
      </c>
      <c r="F22" s="76">
        <v>444</v>
      </c>
      <c r="G22" s="76">
        <v>8384851</v>
      </c>
      <c r="H22" s="76">
        <f t="shared" si="0"/>
        <v>4121</v>
      </c>
      <c r="I22" s="76">
        <f t="shared" si="1"/>
        <v>28590373.948249999</v>
      </c>
      <c r="J22" s="76">
        <v>28179188.370000001</v>
      </c>
      <c r="K22" s="76">
        <f t="shared" si="2"/>
        <v>56769562.31825</v>
      </c>
      <c r="L22" s="15" t="s">
        <v>22</v>
      </c>
      <c r="N22" s="755"/>
      <c r="O22" s="755"/>
      <c r="P22" s="755"/>
      <c r="Q22" s="5"/>
    </row>
    <row r="23" spans="1:17" s="301" customFormat="1" ht="19.5" customHeight="1" thickBot="1">
      <c r="A23" s="560" t="s">
        <v>0</v>
      </c>
      <c r="B23" s="641">
        <f t="shared" ref="B23:K23" si="3">SUM(B8:B22)</f>
        <v>41440</v>
      </c>
      <c r="C23" s="641">
        <f t="shared" si="3"/>
        <v>154302534.81925002</v>
      </c>
      <c r="D23" s="641">
        <f t="shared" si="3"/>
        <v>4011</v>
      </c>
      <c r="E23" s="641">
        <f t="shared" si="3"/>
        <v>40495708.247999996</v>
      </c>
      <c r="F23" s="641">
        <f t="shared" si="3"/>
        <v>5583</v>
      </c>
      <c r="G23" s="641">
        <f t="shared" si="3"/>
        <v>116166140.76550001</v>
      </c>
      <c r="H23" s="641">
        <f t="shared" si="3"/>
        <v>51034</v>
      </c>
      <c r="I23" s="641">
        <f t="shared" si="3"/>
        <v>310964383.83275008</v>
      </c>
      <c r="J23" s="302">
        <f t="shared" si="3"/>
        <v>640653608.29100013</v>
      </c>
      <c r="K23" s="302">
        <f t="shared" si="3"/>
        <v>951617992.12375021</v>
      </c>
      <c r="L23" s="559" t="s">
        <v>1</v>
      </c>
    </row>
    <row r="24" spans="1:17">
      <c r="A24" s="7"/>
      <c r="B24" s="260"/>
      <c r="E24" s="5"/>
      <c r="I24" s="7"/>
      <c r="J24" s="242"/>
      <c r="K24" s="7"/>
      <c r="L24" s="7"/>
    </row>
    <row r="25" spans="1:17">
      <c r="A25" s="7"/>
      <c r="B25" s="5"/>
      <c r="D25" s="6"/>
      <c r="E25" s="5"/>
    </row>
    <row r="26" spans="1:17" ht="15.75">
      <c r="B26" s="5"/>
      <c r="C26" s="7"/>
      <c r="D26" s="6"/>
      <c r="E26" s="261"/>
      <c r="F26" s="187"/>
      <c r="G26" s="187"/>
      <c r="H26" s="625"/>
      <c r="I26" s="623"/>
      <c r="J26" s="623"/>
      <c r="K26" s="5"/>
    </row>
    <row r="27" spans="1:17" ht="15.75">
      <c r="B27" s="5"/>
      <c r="C27" s="7"/>
      <c r="D27" s="6"/>
      <c r="E27" s="260"/>
      <c r="F27" s="7"/>
      <c r="G27" s="7"/>
      <c r="H27" s="625"/>
      <c r="I27" s="623"/>
      <c r="J27" s="623"/>
      <c r="K27" s="5"/>
    </row>
    <row r="28" spans="1:17" ht="15.75">
      <c r="B28" s="5"/>
      <c r="C28" s="7"/>
      <c r="D28" s="6"/>
      <c r="E28" s="5"/>
      <c r="H28" s="625"/>
      <c r="I28" s="623"/>
      <c r="J28" s="623"/>
      <c r="K28" s="5"/>
    </row>
    <row r="29" spans="1:17" ht="15.75">
      <c r="B29" s="5"/>
      <c r="C29" s="7"/>
      <c r="D29" s="6"/>
      <c r="E29" s="5"/>
      <c r="G29" s="160"/>
      <c r="H29" s="625"/>
      <c r="I29" s="623"/>
      <c r="J29" s="623"/>
      <c r="K29" s="5"/>
    </row>
    <row r="30" spans="1:17" ht="15.75">
      <c r="B30" s="5"/>
      <c r="C30" s="7"/>
      <c r="D30" s="6"/>
      <c r="E30" s="638"/>
      <c r="H30" s="625"/>
      <c r="I30" s="623"/>
      <c r="J30" s="623"/>
      <c r="K30" s="5"/>
    </row>
    <row r="31" spans="1:17" ht="15.75">
      <c r="B31" s="5"/>
      <c r="C31" s="7"/>
      <c r="D31" s="6"/>
      <c r="E31" s="5"/>
      <c r="H31" s="625"/>
      <c r="I31" s="623"/>
      <c r="J31" s="623"/>
      <c r="K31" s="5"/>
    </row>
    <row r="32" spans="1:17" ht="15.75">
      <c r="B32" s="5"/>
      <c r="C32" s="7"/>
      <c r="D32" s="6"/>
      <c r="E32" s="5"/>
      <c r="H32" s="625"/>
      <c r="I32" s="623"/>
      <c r="J32" s="623"/>
      <c r="K32" s="5"/>
    </row>
    <row r="33" spans="2:11" ht="15.75">
      <c r="B33" s="5"/>
      <c r="C33" s="7"/>
      <c r="D33" s="6"/>
      <c r="E33" s="5"/>
      <c r="H33" s="625"/>
      <c r="I33" s="623"/>
      <c r="J33" s="623"/>
      <c r="K33" s="5"/>
    </row>
    <row r="34" spans="2:11" ht="15.75">
      <c r="B34" s="5"/>
      <c r="C34" s="7"/>
      <c r="D34" s="6"/>
      <c r="E34" s="5"/>
      <c r="H34" s="625"/>
      <c r="I34" s="623"/>
      <c r="J34" s="623"/>
      <c r="K34" s="5"/>
    </row>
    <row r="35" spans="2:11" ht="15.75">
      <c r="B35" s="5"/>
      <c r="C35" s="7"/>
      <c r="D35" s="6"/>
      <c r="E35" s="5"/>
      <c r="H35" s="625"/>
      <c r="I35" s="623"/>
      <c r="J35" s="623"/>
      <c r="K35" s="5"/>
    </row>
    <row r="36" spans="2:11" ht="15.75">
      <c r="B36" s="5"/>
      <c r="C36" s="7"/>
      <c r="D36" s="6"/>
      <c r="E36" s="5"/>
      <c r="H36" s="625"/>
      <c r="I36" s="623"/>
      <c r="J36" s="623"/>
      <c r="K36" s="5"/>
    </row>
    <row r="37" spans="2:11" ht="15.75">
      <c r="B37" s="5"/>
      <c r="C37" s="7"/>
      <c r="D37" s="6"/>
      <c r="E37" s="5"/>
      <c r="H37" s="625"/>
      <c r="I37" s="623"/>
      <c r="J37" s="623"/>
      <c r="K37" s="5"/>
    </row>
    <row r="38" spans="2:11" ht="15.75">
      <c r="H38" s="625"/>
      <c r="I38" s="623"/>
      <c r="J38" s="623"/>
      <c r="K38" s="5"/>
    </row>
    <row r="39" spans="2:11" ht="15.75">
      <c r="H39" s="625"/>
      <c r="I39" s="623"/>
      <c r="J39" s="623"/>
      <c r="K39" s="5"/>
    </row>
    <row r="40" spans="2:11" ht="15.75">
      <c r="H40" s="625"/>
      <c r="I40" s="623"/>
      <c r="J40" s="623"/>
      <c r="K40" s="5"/>
    </row>
  </sheetData>
  <mergeCells count="10">
    <mergeCell ref="A1:K1"/>
    <mergeCell ref="A2:K2"/>
    <mergeCell ref="D5:E5"/>
    <mergeCell ref="F5:G5"/>
    <mergeCell ref="B5:C5"/>
    <mergeCell ref="A3:B3"/>
    <mergeCell ref="B4:C4"/>
    <mergeCell ref="D4:E4"/>
    <mergeCell ref="F4:G4"/>
    <mergeCell ref="J4:K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0" orientation="landscape" r:id="rId1"/>
  <headerFooter alignWithMargins="0"/>
  <rowBreaks count="1" manualBreakCount="1">
    <brk id="24" max="1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E34:F49"/>
  <sheetViews>
    <sheetView rightToLeft="1" zoomScaleNormal="100" zoomScaleSheetLayoutView="100" workbookViewId="0">
      <selection activeCell="F17" sqref="F17"/>
    </sheetView>
  </sheetViews>
  <sheetFormatPr defaultRowHeight="12.75"/>
  <cols>
    <col min="5" max="5" width="8.85546875" customWidth="1"/>
    <col min="6" max="6" width="8.140625" customWidth="1"/>
    <col min="13" max="13" width="9.85546875" customWidth="1"/>
  </cols>
  <sheetData>
    <row r="34" spans="5:6">
      <c r="E34" s="881"/>
      <c r="F34" s="881"/>
    </row>
    <row r="39" spans="5:6" ht="17.25" customHeight="1"/>
    <row r="45" spans="5:6" ht="18.75" customHeight="1"/>
    <row r="46" spans="5:6" ht="18" customHeight="1"/>
    <row r="49" ht="27.75" customHeight="1"/>
  </sheetData>
  <mergeCells count="1">
    <mergeCell ref="E34:F3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F0"/>
  </sheetPr>
  <dimension ref="A1:N27"/>
  <sheetViews>
    <sheetView rightToLeft="1" zoomScale="90" zoomScaleNormal="90" zoomScaleSheetLayoutView="106" workbookViewId="0">
      <selection activeCell="F17" sqref="F17"/>
    </sheetView>
  </sheetViews>
  <sheetFormatPr defaultRowHeight="12.75"/>
  <cols>
    <col min="1" max="1" width="9.42578125" style="6" customWidth="1"/>
    <col min="2" max="2" width="11" style="6" customWidth="1"/>
    <col min="3" max="3" width="15.140625" style="6" customWidth="1"/>
    <col min="4" max="4" width="10.5703125" style="6" customWidth="1"/>
    <col min="5" max="5" width="12.28515625" style="6" bestFit="1" customWidth="1"/>
    <col min="6" max="6" width="8.7109375" style="6" customWidth="1"/>
    <col min="7" max="7" width="12.28515625" style="6" bestFit="1" customWidth="1"/>
    <col min="8" max="8" width="10.28515625" style="6" customWidth="1"/>
    <col min="9" max="9" width="14.5703125" style="6" customWidth="1"/>
    <col min="10" max="10" width="16" style="6" bestFit="1" customWidth="1"/>
  </cols>
  <sheetData>
    <row r="1" spans="1:12" ht="15" customHeight="1">
      <c r="A1" s="838" t="s">
        <v>461</v>
      </c>
      <c r="B1" s="838"/>
      <c r="C1" s="838"/>
      <c r="D1" s="838"/>
      <c r="E1" s="838"/>
      <c r="F1" s="838"/>
      <c r="G1" s="838"/>
      <c r="H1" s="838"/>
      <c r="I1" s="838"/>
      <c r="J1" s="30"/>
      <c r="L1" s="6"/>
    </row>
    <row r="2" spans="1:12" ht="15" customHeight="1">
      <c r="A2" s="853" t="s">
        <v>462</v>
      </c>
      <c r="B2" s="853"/>
      <c r="C2" s="853"/>
      <c r="D2" s="853"/>
      <c r="E2" s="853"/>
      <c r="F2" s="853"/>
      <c r="G2" s="853"/>
      <c r="H2" s="853"/>
      <c r="I2" s="853"/>
      <c r="J2" s="149" t="s">
        <v>415</v>
      </c>
      <c r="L2" s="6"/>
    </row>
    <row r="3" spans="1:12" s="6" customFormat="1" ht="15">
      <c r="A3" s="245"/>
      <c r="B3" s="245"/>
      <c r="C3" s="245"/>
      <c r="D3" s="245"/>
      <c r="E3" s="237"/>
      <c r="F3" s="237"/>
      <c r="G3" s="237"/>
      <c r="H3" s="237"/>
      <c r="J3" s="238" t="s">
        <v>416</v>
      </c>
    </row>
    <row r="4" spans="1:12" ht="15.75" customHeight="1" thickBot="1">
      <c r="A4" s="854" t="s">
        <v>413</v>
      </c>
      <c r="B4" s="854"/>
      <c r="C4" s="243" t="s">
        <v>175</v>
      </c>
      <c r="D4" s="18"/>
      <c r="E4" s="18"/>
      <c r="F4" s="18"/>
      <c r="G4" s="18"/>
      <c r="H4" s="18"/>
      <c r="I4" s="38" t="s">
        <v>115</v>
      </c>
      <c r="J4" s="57" t="s">
        <v>414</v>
      </c>
      <c r="L4" s="6"/>
    </row>
    <row r="5" spans="1:12" ht="15" customHeight="1">
      <c r="A5" s="37"/>
      <c r="B5" s="883" t="s">
        <v>208</v>
      </c>
      <c r="C5" s="883"/>
      <c r="D5" s="883" t="s">
        <v>209</v>
      </c>
      <c r="E5" s="883"/>
      <c r="F5" s="883" t="s">
        <v>378</v>
      </c>
      <c r="G5" s="883"/>
      <c r="H5" s="883" t="s">
        <v>337</v>
      </c>
      <c r="I5" s="883"/>
      <c r="J5" s="37"/>
      <c r="L5" s="6"/>
    </row>
    <row r="6" spans="1:12" s="6" customFormat="1" ht="33" customHeight="1">
      <c r="A6" s="41"/>
      <c r="B6" s="885" t="s">
        <v>163</v>
      </c>
      <c r="C6" s="885"/>
      <c r="D6" s="885" t="s">
        <v>242</v>
      </c>
      <c r="E6" s="885"/>
      <c r="F6" s="885" t="s">
        <v>267</v>
      </c>
      <c r="G6" s="885"/>
      <c r="H6" s="884" t="s">
        <v>1</v>
      </c>
      <c r="I6" s="884"/>
      <c r="J6" s="41"/>
    </row>
    <row r="7" spans="1:12" s="141" customFormat="1" ht="15" customHeight="1">
      <c r="A7" s="290"/>
      <c r="B7" s="52" t="s">
        <v>65</v>
      </c>
      <c r="C7" s="52" t="s">
        <v>226</v>
      </c>
      <c r="D7" s="52" t="s">
        <v>26</v>
      </c>
      <c r="E7" s="52" t="s">
        <v>226</v>
      </c>
      <c r="F7" s="52" t="s">
        <v>26</v>
      </c>
      <c r="G7" s="52" t="s">
        <v>226</v>
      </c>
      <c r="H7" s="52" t="s">
        <v>65</v>
      </c>
      <c r="I7" s="52" t="s">
        <v>226</v>
      </c>
      <c r="J7" s="290"/>
    </row>
    <row r="8" spans="1:12" s="301" customFormat="1" ht="15" customHeight="1" thickBot="1">
      <c r="A8" s="300" t="s">
        <v>56</v>
      </c>
      <c r="B8" s="643" t="s">
        <v>128</v>
      </c>
      <c r="C8" s="643" t="s">
        <v>28</v>
      </c>
      <c r="D8" s="643" t="s">
        <v>128</v>
      </c>
      <c r="E8" s="643" t="s">
        <v>28</v>
      </c>
      <c r="F8" s="643" t="s">
        <v>128</v>
      </c>
      <c r="G8" s="643" t="s">
        <v>28</v>
      </c>
      <c r="H8" s="643" t="s">
        <v>128</v>
      </c>
      <c r="I8" s="643" t="s">
        <v>28</v>
      </c>
      <c r="J8" s="644" t="s">
        <v>25</v>
      </c>
    </row>
    <row r="9" spans="1:12" s="369" customFormat="1" ht="15" customHeight="1" thickTop="1">
      <c r="A9" s="362" t="s">
        <v>350</v>
      </c>
      <c r="B9" s="364">
        <v>2547</v>
      </c>
      <c r="C9" s="363">
        <v>1327653</v>
      </c>
      <c r="D9" s="381">
        <v>1872</v>
      </c>
      <c r="E9" s="381">
        <v>782344</v>
      </c>
      <c r="F9" s="363">
        <v>451</v>
      </c>
      <c r="G9" s="364">
        <v>812628</v>
      </c>
      <c r="H9" s="363">
        <f>B9+D9+F9</f>
        <v>4870</v>
      </c>
      <c r="I9" s="363">
        <f>C9+E9+G9</f>
        <v>2922625</v>
      </c>
      <c r="J9" s="367" t="s">
        <v>483</v>
      </c>
    </row>
    <row r="10" spans="1:12" s="369" customFormat="1" ht="15" customHeight="1">
      <c r="A10" s="752" t="s">
        <v>29</v>
      </c>
      <c r="B10" s="77">
        <v>0</v>
      </c>
      <c r="C10" s="79">
        <v>0</v>
      </c>
      <c r="D10" s="157">
        <v>0</v>
      </c>
      <c r="E10" s="157">
        <v>0</v>
      </c>
      <c r="F10" s="79">
        <v>0</v>
      </c>
      <c r="G10" s="77">
        <v>0</v>
      </c>
      <c r="H10" s="77">
        <f t="shared" ref="H10:H23" si="0">B10+D10+F10</f>
        <v>0</v>
      </c>
      <c r="I10" s="77">
        <f t="shared" ref="I10:I23" si="1">C10+E10+G10</f>
        <v>0</v>
      </c>
      <c r="J10" s="9" t="s">
        <v>30</v>
      </c>
    </row>
    <row r="11" spans="1:12" s="265" customFormat="1" ht="15">
      <c r="A11" s="362" t="s">
        <v>3</v>
      </c>
      <c r="B11" s="552">
        <v>42711</v>
      </c>
      <c r="C11" s="363">
        <v>5608086</v>
      </c>
      <c r="D11" s="381">
        <v>10045</v>
      </c>
      <c r="E11" s="381">
        <v>2327548</v>
      </c>
      <c r="F11" s="363">
        <v>1306</v>
      </c>
      <c r="G11" s="364">
        <v>2835948</v>
      </c>
      <c r="H11" s="363">
        <f t="shared" si="0"/>
        <v>54062</v>
      </c>
      <c r="I11" s="363">
        <f t="shared" si="1"/>
        <v>10771582</v>
      </c>
      <c r="J11" s="367" t="s">
        <v>15</v>
      </c>
    </row>
    <row r="12" spans="1:12" s="265" customFormat="1" ht="15" customHeight="1">
      <c r="A12" s="496" t="s">
        <v>335</v>
      </c>
      <c r="B12" s="553">
        <v>13076</v>
      </c>
      <c r="C12" s="79">
        <v>3007387</v>
      </c>
      <c r="D12" s="157">
        <v>1521</v>
      </c>
      <c r="E12" s="157">
        <v>343776</v>
      </c>
      <c r="F12" s="79">
        <v>677</v>
      </c>
      <c r="G12" s="77">
        <v>1595564</v>
      </c>
      <c r="H12" s="77">
        <f t="shared" si="0"/>
        <v>15274</v>
      </c>
      <c r="I12" s="77">
        <f t="shared" si="1"/>
        <v>4946727</v>
      </c>
      <c r="J12" s="9" t="s">
        <v>336</v>
      </c>
    </row>
    <row r="13" spans="1:12" s="265" customFormat="1" ht="15" customHeight="1">
      <c r="A13" s="362" t="s">
        <v>4</v>
      </c>
      <c r="B13" s="552">
        <v>0</v>
      </c>
      <c r="C13" s="363">
        <v>0</v>
      </c>
      <c r="D13" s="381">
        <v>55973</v>
      </c>
      <c r="E13" s="381">
        <v>9050679</v>
      </c>
      <c r="F13" s="363">
        <v>525</v>
      </c>
      <c r="G13" s="364">
        <v>858119</v>
      </c>
      <c r="H13" s="363">
        <f t="shared" si="0"/>
        <v>56498</v>
      </c>
      <c r="I13" s="363">
        <f t="shared" si="1"/>
        <v>9908798</v>
      </c>
      <c r="J13" s="367" t="s">
        <v>16</v>
      </c>
    </row>
    <row r="14" spans="1:12" s="265" customFormat="1" ht="18" customHeight="1">
      <c r="A14" s="496" t="s">
        <v>5</v>
      </c>
      <c r="B14" s="553">
        <v>39833</v>
      </c>
      <c r="C14" s="79">
        <v>5445210</v>
      </c>
      <c r="D14" s="157">
        <v>11195</v>
      </c>
      <c r="E14" s="157">
        <v>2062080</v>
      </c>
      <c r="F14" s="79">
        <v>977</v>
      </c>
      <c r="G14" s="77">
        <v>1789578</v>
      </c>
      <c r="H14" s="77">
        <f t="shared" si="0"/>
        <v>52005</v>
      </c>
      <c r="I14" s="77">
        <f t="shared" si="1"/>
        <v>9296868</v>
      </c>
      <c r="J14" s="9" t="s">
        <v>23</v>
      </c>
    </row>
    <row r="15" spans="1:12" s="265" customFormat="1" ht="15">
      <c r="A15" s="362" t="s">
        <v>6</v>
      </c>
      <c r="B15" s="552">
        <v>52061</v>
      </c>
      <c r="C15" s="363">
        <v>6315092</v>
      </c>
      <c r="D15" s="381">
        <v>12855</v>
      </c>
      <c r="E15" s="381">
        <v>2158381</v>
      </c>
      <c r="F15" s="363">
        <v>1532</v>
      </c>
      <c r="G15" s="364">
        <v>2853562</v>
      </c>
      <c r="H15" s="363">
        <f t="shared" si="0"/>
        <v>66448</v>
      </c>
      <c r="I15" s="363">
        <f t="shared" si="1"/>
        <v>11327035</v>
      </c>
      <c r="J15" s="367" t="s">
        <v>484</v>
      </c>
    </row>
    <row r="16" spans="1:12" s="265" customFormat="1" ht="15">
      <c r="A16" s="496" t="s">
        <v>11</v>
      </c>
      <c r="B16" s="553">
        <v>61113</v>
      </c>
      <c r="C16" s="79">
        <v>7639235</v>
      </c>
      <c r="D16" s="157">
        <v>470</v>
      </c>
      <c r="E16" s="157">
        <v>91269</v>
      </c>
      <c r="F16" s="79">
        <v>0</v>
      </c>
      <c r="G16" s="77">
        <v>0</v>
      </c>
      <c r="H16" s="77">
        <f t="shared" si="0"/>
        <v>61583</v>
      </c>
      <c r="I16" s="77">
        <f t="shared" si="1"/>
        <v>7730504</v>
      </c>
      <c r="J16" s="9" t="s">
        <v>21</v>
      </c>
    </row>
    <row r="17" spans="1:14" s="265" customFormat="1" ht="15">
      <c r="A17" s="362" t="s">
        <v>2</v>
      </c>
      <c r="B17" s="552">
        <v>9095</v>
      </c>
      <c r="C17" s="363">
        <v>1936268</v>
      </c>
      <c r="D17" s="381">
        <v>15068</v>
      </c>
      <c r="E17" s="381">
        <v>3537960</v>
      </c>
      <c r="F17" s="363">
        <v>303</v>
      </c>
      <c r="G17" s="364">
        <v>646719</v>
      </c>
      <c r="H17" s="363">
        <f t="shared" si="0"/>
        <v>24466</v>
      </c>
      <c r="I17" s="363">
        <f t="shared" si="1"/>
        <v>6120947</v>
      </c>
      <c r="J17" s="367" t="s">
        <v>14</v>
      </c>
    </row>
    <row r="18" spans="1:14" s="265" customFormat="1" ht="15">
      <c r="A18" s="496" t="s">
        <v>7</v>
      </c>
      <c r="B18" s="553">
        <v>70093</v>
      </c>
      <c r="C18" s="79">
        <v>9027966</v>
      </c>
      <c r="D18" s="157">
        <v>4756</v>
      </c>
      <c r="E18" s="157">
        <v>812942</v>
      </c>
      <c r="F18" s="79">
        <v>1379</v>
      </c>
      <c r="G18" s="77">
        <v>2507587</v>
      </c>
      <c r="H18" s="77">
        <f t="shared" si="0"/>
        <v>76228</v>
      </c>
      <c r="I18" s="77">
        <f t="shared" si="1"/>
        <v>12348495</v>
      </c>
      <c r="J18" s="9" t="s">
        <v>17</v>
      </c>
    </row>
    <row r="19" spans="1:14" s="265" customFormat="1" ht="15">
      <c r="A19" s="362" t="s">
        <v>8</v>
      </c>
      <c r="B19" s="552">
        <v>61065</v>
      </c>
      <c r="C19" s="363">
        <v>8628461</v>
      </c>
      <c r="D19" s="381">
        <v>0</v>
      </c>
      <c r="E19" s="381">
        <v>0</v>
      </c>
      <c r="F19" s="363">
        <v>1273</v>
      </c>
      <c r="G19" s="364">
        <v>2576257</v>
      </c>
      <c r="H19" s="363">
        <f t="shared" si="0"/>
        <v>62338</v>
      </c>
      <c r="I19" s="363">
        <f t="shared" si="1"/>
        <v>11204718</v>
      </c>
      <c r="J19" s="367" t="s">
        <v>18</v>
      </c>
    </row>
    <row r="20" spans="1:14" s="265" customFormat="1" ht="15">
      <c r="A20" s="496" t="s">
        <v>9</v>
      </c>
      <c r="B20" s="553">
        <v>26875</v>
      </c>
      <c r="C20" s="79">
        <v>3001902</v>
      </c>
      <c r="D20" s="157">
        <v>0</v>
      </c>
      <c r="E20" s="157">
        <v>0</v>
      </c>
      <c r="F20" s="79">
        <v>143</v>
      </c>
      <c r="G20" s="77">
        <v>354216</v>
      </c>
      <c r="H20" s="77">
        <f t="shared" si="0"/>
        <v>27018</v>
      </c>
      <c r="I20" s="77">
        <f t="shared" si="1"/>
        <v>3356118</v>
      </c>
      <c r="J20" s="9" t="s">
        <v>19</v>
      </c>
    </row>
    <row r="21" spans="1:14" s="265" customFormat="1" ht="15">
      <c r="A21" s="362" t="s">
        <v>10</v>
      </c>
      <c r="B21" s="552">
        <v>81869</v>
      </c>
      <c r="C21" s="363">
        <v>11633589</v>
      </c>
      <c r="D21" s="381">
        <v>32805</v>
      </c>
      <c r="E21" s="381">
        <v>5071663</v>
      </c>
      <c r="F21" s="363">
        <v>2129</v>
      </c>
      <c r="G21" s="364">
        <v>3725122</v>
      </c>
      <c r="H21" s="363">
        <f t="shared" si="0"/>
        <v>116803</v>
      </c>
      <c r="I21" s="363">
        <f t="shared" si="1"/>
        <v>20430374</v>
      </c>
      <c r="J21" s="367" t="s">
        <v>20</v>
      </c>
    </row>
    <row r="22" spans="1:14" s="265" customFormat="1" ht="15">
      <c r="A22" s="496" t="s">
        <v>12</v>
      </c>
      <c r="B22" s="553">
        <v>28210</v>
      </c>
      <c r="C22" s="79">
        <v>3749070</v>
      </c>
      <c r="D22" s="157">
        <v>0</v>
      </c>
      <c r="E22" s="157">
        <v>0</v>
      </c>
      <c r="F22" s="79">
        <v>912</v>
      </c>
      <c r="G22" s="77">
        <v>1420604</v>
      </c>
      <c r="H22" s="77">
        <f t="shared" si="0"/>
        <v>29122</v>
      </c>
      <c r="I22" s="77">
        <f t="shared" si="1"/>
        <v>5169674</v>
      </c>
      <c r="J22" s="9" t="s">
        <v>24</v>
      </c>
    </row>
    <row r="23" spans="1:14" s="265" customFormat="1" ht="15.75" thickBot="1">
      <c r="A23" s="362" t="s">
        <v>13</v>
      </c>
      <c r="B23" s="552">
        <v>71495</v>
      </c>
      <c r="C23" s="363">
        <v>13069310</v>
      </c>
      <c r="D23" s="381">
        <v>0</v>
      </c>
      <c r="E23" s="381">
        <v>0</v>
      </c>
      <c r="F23" s="363">
        <v>1900</v>
      </c>
      <c r="G23" s="364">
        <v>3222200</v>
      </c>
      <c r="H23" s="363">
        <f t="shared" si="0"/>
        <v>73395</v>
      </c>
      <c r="I23" s="363">
        <f t="shared" si="1"/>
        <v>16291510</v>
      </c>
      <c r="J23" s="367" t="s">
        <v>22</v>
      </c>
    </row>
    <row r="24" spans="1:14" s="369" customFormat="1" ht="16.5" customHeight="1" thickBot="1">
      <c r="A24" s="379" t="s">
        <v>0</v>
      </c>
      <c r="B24" s="397">
        <f>SUM(B9:B23)</f>
        <v>560043</v>
      </c>
      <c r="C24" s="397">
        <f t="shared" ref="C24:I24" si="2">SUM(C9:C23)</f>
        <v>80389229</v>
      </c>
      <c r="D24" s="397">
        <f t="shared" si="2"/>
        <v>146560</v>
      </c>
      <c r="E24" s="397">
        <f t="shared" si="2"/>
        <v>26238642</v>
      </c>
      <c r="F24" s="397">
        <f t="shared" si="2"/>
        <v>13507</v>
      </c>
      <c r="G24" s="397">
        <f t="shared" si="2"/>
        <v>25198104</v>
      </c>
      <c r="H24" s="397">
        <f t="shared" si="2"/>
        <v>720110</v>
      </c>
      <c r="I24" s="397">
        <f t="shared" si="2"/>
        <v>131825975</v>
      </c>
      <c r="J24" s="380" t="s">
        <v>1</v>
      </c>
    </row>
    <row r="25" spans="1:14" s="6" customFormat="1" ht="24" customHeight="1">
      <c r="A25" s="882"/>
      <c r="B25" s="882"/>
      <c r="C25" s="882"/>
      <c r="D25" s="882"/>
      <c r="E25" s="292"/>
      <c r="F25" s="292"/>
      <c r="G25" s="78"/>
      <c r="H25" s="78"/>
      <c r="I25" s="78"/>
      <c r="J25" s="240"/>
    </row>
    <row r="26" spans="1:14" ht="14.25">
      <c r="C26" s="7"/>
      <c r="D26" s="7"/>
      <c r="E26" s="7"/>
      <c r="F26" s="7"/>
      <c r="J26" s="173"/>
    </row>
    <row r="27" spans="1:14" ht="18" customHeight="1">
      <c r="A27" s="247"/>
      <c r="B27" s="247"/>
      <c r="H27" s="160"/>
      <c r="I27" s="72"/>
      <c r="J27" s="241"/>
      <c r="N27" s="5"/>
    </row>
  </sheetData>
  <mergeCells count="12">
    <mergeCell ref="A1:I1"/>
    <mergeCell ref="A4:B4"/>
    <mergeCell ref="A25:D25"/>
    <mergeCell ref="H5:I5"/>
    <mergeCell ref="H6:I6"/>
    <mergeCell ref="B5:C5"/>
    <mergeCell ref="B6:C6"/>
    <mergeCell ref="D5:E5"/>
    <mergeCell ref="D6:E6"/>
    <mergeCell ref="F5:G5"/>
    <mergeCell ref="F6:G6"/>
    <mergeCell ref="A2:I2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J29"/>
  <sheetViews>
    <sheetView rightToLeft="1" zoomScale="90" zoomScaleNormal="90" zoomScaleSheetLayoutView="100" workbookViewId="0">
      <selection activeCell="F17" sqref="F17"/>
    </sheetView>
  </sheetViews>
  <sheetFormatPr defaultRowHeight="12.75"/>
  <cols>
    <col min="1" max="1" width="8.140625" customWidth="1"/>
    <col min="2" max="2" width="10.28515625" customWidth="1"/>
    <col min="3" max="3" width="14.5703125" customWidth="1"/>
    <col min="4" max="4" width="9.42578125" customWidth="1"/>
    <col min="5" max="5" width="17.140625" customWidth="1"/>
    <col min="7" max="7" width="12.7109375" customWidth="1"/>
    <col min="8" max="8" width="9" customWidth="1"/>
    <col min="9" max="9" width="15.140625" customWidth="1"/>
    <col min="10" max="10" width="15" customWidth="1"/>
  </cols>
  <sheetData>
    <row r="1" spans="1:10" ht="15">
      <c r="A1" s="838" t="s">
        <v>463</v>
      </c>
      <c r="B1" s="838"/>
      <c r="C1" s="838"/>
      <c r="D1" s="838"/>
      <c r="E1" s="838"/>
      <c r="F1" s="838"/>
      <c r="G1" s="838"/>
      <c r="H1" s="838"/>
      <c r="I1" s="838"/>
      <c r="J1" s="838"/>
    </row>
    <row r="2" spans="1:10" ht="13.5" customHeight="1">
      <c r="A2" s="888" t="s">
        <v>464</v>
      </c>
      <c r="B2" s="888"/>
      <c r="C2" s="888"/>
      <c r="D2" s="888"/>
      <c r="E2" s="888"/>
      <c r="F2" s="888"/>
      <c r="G2" s="888"/>
      <c r="H2" s="888"/>
      <c r="I2" s="888"/>
      <c r="J2" s="206" t="s">
        <v>300</v>
      </c>
    </row>
    <row r="3" spans="1:10" ht="15.75" customHeight="1">
      <c r="A3" s="38"/>
      <c r="B3" s="38"/>
      <c r="C3" s="38"/>
      <c r="D3" s="38"/>
      <c r="E3" s="38"/>
      <c r="F3" s="38"/>
      <c r="G3" s="38"/>
      <c r="H3" s="38"/>
      <c r="J3" s="205" t="s">
        <v>204</v>
      </c>
    </row>
    <row r="4" spans="1:10" ht="15" customHeight="1" thickBot="1">
      <c r="A4" s="854" t="s">
        <v>379</v>
      </c>
      <c r="B4" s="854"/>
      <c r="C4" s="149" t="s">
        <v>174</v>
      </c>
      <c r="D4" s="23"/>
      <c r="E4" s="23"/>
      <c r="F4" s="18"/>
      <c r="G4" s="851" t="s">
        <v>313</v>
      </c>
      <c r="H4" s="851"/>
      <c r="I4" s="851" t="s">
        <v>314</v>
      </c>
      <c r="J4" s="851"/>
    </row>
    <row r="5" spans="1:10" ht="15" customHeight="1">
      <c r="A5" s="294"/>
      <c r="B5" s="887" t="s">
        <v>210</v>
      </c>
      <c r="C5" s="887"/>
      <c r="D5" s="887" t="s">
        <v>211</v>
      </c>
      <c r="E5" s="887"/>
      <c r="F5" s="887" t="s">
        <v>212</v>
      </c>
      <c r="G5" s="887"/>
      <c r="H5" s="887" t="s">
        <v>214</v>
      </c>
      <c r="I5" s="887"/>
      <c r="J5" s="36"/>
    </row>
    <row r="6" spans="1:10" s="141" customFormat="1" ht="15" customHeight="1">
      <c r="A6" s="304"/>
      <c r="B6" s="886" t="s">
        <v>296</v>
      </c>
      <c r="C6" s="886"/>
      <c r="D6" s="886" t="s">
        <v>222</v>
      </c>
      <c r="E6" s="886"/>
      <c r="F6" s="886" t="s">
        <v>213</v>
      </c>
      <c r="G6" s="886"/>
      <c r="H6" s="886" t="s">
        <v>215</v>
      </c>
      <c r="I6" s="886"/>
      <c r="J6" s="299"/>
    </row>
    <row r="7" spans="1:10" s="141" customFormat="1" ht="15" customHeight="1">
      <c r="A7" s="295"/>
      <c r="B7" s="814" t="s">
        <v>65</v>
      </c>
      <c r="C7" s="814" t="s">
        <v>226</v>
      </c>
      <c r="D7" s="814" t="s">
        <v>65</v>
      </c>
      <c r="E7" s="814" t="s">
        <v>226</v>
      </c>
      <c r="F7" s="814" t="s">
        <v>65</v>
      </c>
      <c r="G7" s="814" t="s">
        <v>226</v>
      </c>
      <c r="H7" s="814" t="s">
        <v>65</v>
      </c>
      <c r="I7" s="814" t="s">
        <v>226</v>
      </c>
      <c r="J7" s="67"/>
    </row>
    <row r="8" spans="1:10" s="301" customFormat="1" ht="15" customHeight="1" thickBot="1">
      <c r="A8" s="643" t="s">
        <v>48</v>
      </c>
      <c r="B8" s="833" t="s">
        <v>128</v>
      </c>
      <c r="C8" s="833" t="s">
        <v>28</v>
      </c>
      <c r="D8" s="833" t="s">
        <v>128</v>
      </c>
      <c r="E8" s="833" t="s">
        <v>28</v>
      </c>
      <c r="F8" s="833" t="s">
        <v>128</v>
      </c>
      <c r="G8" s="833" t="s">
        <v>28</v>
      </c>
      <c r="H8" s="833" t="s">
        <v>128</v>
      </c>
      <c r="I8" s="833" t="s">
        <v>28</v>
      </c>
      <c r="J8" s="647" t="s">
        <v>25</v>
      </c>
    </row>
    <row r="9" spans="1:10" s="369" customFormat="1" ht="15.6" customHeight="1" thickTop="1">
      <c r="A9" s="602" t="s">
        <v>350</v>
      </c>
      <c r="B9" s="79">
        <v>95</v>
      </c>
      <c r="C9" s="77">
        <v>57376</v>
      </c>
      <c r="D9" s="79">
        <v>1565</v>
      </c>
      <c r="E9" s="567">
        <v>737421</v>
      </c>
      <c r="F9" s="79">
        <v>192</v>
      </c>
      <c r="G9" s="77">
        <v>60258</v>
      </c>
      <c r="H9" s="79">
        <f>B9+D9+F9</f>
        <v>1852</v>
      </c>
      <c r="I9" s="77">
        <f>C9+E9+G9</f>
        <v>855055</v>
      </c>
      <c r="J9" s="479" t="s">
        <v>483</v>
      </c>
    </row>
    <row r="10" spans="1:10" s="265" customFormat="1" ht="15.6" customHeight="1">
      <c r="A10" s="362" t="s">
        <v>29</v>
      </c>
      <c r="B10" s="363">
        <v>206</v>
      </c>
      <c r="C10" s="364">
        <v>120704</v>
      </c>
      <c r="D10" s="363">
        <v>3119</v>
      </c>
      <c r="E10" s="568">
        <v>1497013</v>
      </c>
      <c r="F10" s="363">
        <v>1589</v>
      </c>
      <c r="G10" s="364">
        <v>696514</v>
      </c>
      <c r="H10" s="364">
        <f t="shared" ref="H10:H23" si="0">B10+D10+F10</f>
        <v>4914</v>
      </c>
      <c r="I10" s="364">
        <f t="shared" ref="I10:I23" si="1">C10+E10+G10</f>
        <v>2314231</v>
      </c>
      <c r="J10" s="371" t="s">
        <v>30</v>
      </c>
    </row>
    <row r="11" spans="1:10" s="265" customFormat="1" ht="15.6" customHeight="1">
      <c r="A11" s="503" t="s">
        <v>3</v>
      </c>
      <c r="B11" s="79">
        <v>1911</v>
      </c>
      <c r="C11" s="77">
        <v>1081182</v>
      </c>
      <c r="D11" s="79">
        <v>2217</v>
      </c>
      <c r="E11" s="567">
        <v>1137864</v>
      </c>
      <c r="F11" s="79">
        <v>0</v>
      </c>
      <c r="G11" s="77">
        <v>0</v>
      </c>
      <c r="H11" s="79">
        <f t="shared" si="0"/>
        <v>4128</v>
      </c>
      <c r="I11" s="77">
        <f t="shared" si="1"/>
        <v>2219046</v>
      </c>
      <c r="J11" s="9" t="s">
        <v>15</v>
      </c>
    </row>
    <row r="12" spans="1:10" s="265" customFormat="1" ht="15.6" customHeight="1">
      <c r="A12" s="362" t="s">
        <v>340</v>
      </c>
      <c r="B12" s="363">
        <v>642</v>
      </c>
      <c r="C12" s="364">
        <v>417625</v>
      </c>
      <c r="D12" s="363">
        <v>446</v>
      </c>
      <c r="E12" s="568">
        <v>267398</v>
      </c>
      <c r="F12" s="363">
        <v>0</v>
      </c>
      <c r="G12" s="364">
        <v>0</v>
      </c>
      <c r="H12" s="364">
        <f t="shared" si="0"/>
        <v>1088</v>
      </c>
      <c r="I12" s="364">
        <f t="shared" si="1"/>
        <v>685023</v>
      </c>
      <c r="J12" s="367" t="s">
        <v>336</v>
      </c>
    </row>
    <row r="13" spans="1:10" s="265" customFormat="1" ht="15.6" customHeight="1">
      <c r="A13" s="503" t="s">
        <v>4</v>
      </c>
      <c r="B13" s="79">
        <v>2476</v>
      </c>
      <c r="C13" s="77">
        <v>1928225</v>
      </c>
      <c r="D13" s="79">
        <v>3576</v>
      </c>
      <c r="E13" s="567">
        <v>2145600</v>
      </c>
      <c r="F13" s="79">
        <v>160</v>
      </c>
      <c r="G13" s="77">
        <v>8000</v>
      </c>
      <c r="H13" s="79">
        <f t="shared" si="0"/>
        <v>6212</v>
      </c>
      <c r="I13" s="77">
        <f t="shared" si="1"/>
        <v>4081825</v>
      </c>
      <c r="J13" s="479" t="s">
        <v>16</v>
      </c>
    </row>
    <row r="14" spans="1:10" s="265" customFormat="1" ht="15.6" customHeight="1">
      <c r="A14" s="370" t="s">
        <v>5</v>
      </c>
      <c r="B14" s="363">
        <v>1787</v>
      </c>
      <c r="C14" s="364">
        <v>1339878</v>
      </c>
      <c r="D14" s="363">
        <v>1485</v>
      </c>
      <c r="E14" s="568">
        <v>951809</v>
      </c>
      <c r="F14" s="363">
        <v>1557</v>
      </c>
      <c r="G14" s="364">
        <v>966457</v>
      </c>
      <c r="H14" s="364">
        <f t="shared" si="0"/>
        <v>4829</v>
      </c>
      <c r="I14" s="364">
        <f t="shared" si="1"/>
        <v>3258144</v>
      </c>
      <c r="J14" s="371" t="s">
        <v>23</v>
      </c>
    </row>
    <row r="15" spans="1:10" s="265" customFormat="1" ht="15.6" customHeight="1">
      <c r="A15" s="503" t="s">
        <v>6</v>
      </c>
      <c r="B15" s="79">
        <v>2889</v>
      </c>
      <c r="C15" s="77">
        <v>2286028</v>
      </c>
      <c r="D15" s="79">
        <v>5595</v>
      </c>
      <c r="E15" s="567">
        <v>3590615</v>
      </c>
      <c r="F15" s="79">
        <v>29</v>
      </c>
      <c r="G15" s="77">
        <v>12885</v>
      </c>
      <c r="H15" s="79">
        <f t="shared" si="0"/>
        <v>8513</v>
      </c>
      <c r="I15" s="77">
        <f t="shared" si="1"/>
        <v>5889528</v>
      </c>
      <c r="J15" s="479" t="s">
        <v>484</v>
      </c>
    </row>
    <row r="16" spans="1:10" s="265" customFormat="1" ht="15.6" customHeight="1">
      <c r="A16" s="370" t="s">
        <v>11</v>
      </c>
      <c r="B16" s="363">
        <v>527</v>
      </c>
      <c r="C16" s="364">
        <v>316352</v>
      </c>
      <c r="D16" s="363">
        <v>2169</v>
      </c>
      <c r="E16" s="568">
        <v>1301430</v>
      </c>
      <c r="F16" s="363">
        <v>0</v>
      </c>
      <c r="G16" s="364">
        <v>0</v>
      </c>
      <c r="H16" s="364">
        <f t="shared" si="0"/>
        <v>2696</v>
      </c>
      <c r="I16" s="364">
        <f t="shared" si="1"/>
        <v>1617782</v>
      </c>
      <c r="J16" s="371" t="s">
        <v>21</v>
      </c>
    </row>
    <row r="17" spans="1:10" s="265" customFormat="1" ht="15.6" customHeight="1">
      <c r="A17" s="503" t="s">
        <v>2</v>
      </c>
      <c r="B17" s="79">
        <v>608</v>
      </c>
      <c r="C17" s="77">
        <v>352255</v>
      </c>
      <c r="D17" s="79">
        <v>3713</v>
      </c>
      <c r="E17" s="567">
        <v>2108414</v>
      </c>
      <c r="F17" s="79">
        <v>407</v>
      </c>
      <c r="G17" s="77">
        <v>176104</v>
      </c>
      <c r="H17" s="79">
        <f t="shared" si="0"/>
        <v>4728</v>
      </c>
      <c r="I17" s="77">
        <f t="shared" si="1"/>
        <v>2636773</v>
      </c>
      <c r="J17" s="479" t="s">
        <v>14</v>
      </c>
    </row>
    <row r="18" spans="1:10" s="265" customFormat="1" ht="15.6" customHeight="1">
      <c r="A18" s="370" t="s">
        <v>7</v>
      </c>
      <c r="B18" s="363">
        <v>7033</v>
      </c>
      <c r="C18" s="364">
        <v>5248674</v>
      </c>
      <c r="D18" s="363">
        <v>10262</v>
      </c>
      <c r="E18" s="568">
        <v>5083930</v>
      </c>
      <c r="F18" s="363">
        <v>12</v>
      </c>
      <c r="G18" s="364">
        <v>4234</v>
      </c>
      <c r="H18" s="364">
        <f t="shared" si="0"/>
        <v>17307</v>
      </c>
      <c r="I18" s="364">
        <f t="shared" si="1"/>
        <v>10336838</v>
      </c>
      <c r="J18" s="371" t="s">
        <v>17</v>
      </c>
    </row>
    <row r="19" spans="1:10" s="265" customFormat="1" ht="15.6" customHeight="1">
      <c r="A19" s="503" t="s">
        <v>8</v>
      </c>
      <c r="B19" s="79">
        <v>142</v>
      </c>
      <c r="C19" s="77">
        <v>88572</v>
      </c>
      <c r="D19" s="79">
        <v>283</v>
      </c>
      <c r="E19" s="567">
        <v>149432</v>
      </c>
      <c r="F19" s="79">
        <v>0</v>
      </c>
      <c r="G19" s="77">
        <v>0</v>
      </c>
      <c r="H19" s="79">
        <f t="shared" si="0"/>
        <v>425</v>
      </c>
      <c r="I19" s="77">
        <f t="shared" si="1"/>
        <v>238004</v>
      </c>
      <c r="J19" s="479" t="s">
        <v>18</v>
      </c>
    </row>
    <row r="20" spans="1:10" s="265" customFormat="1" ht="15.6" customHeight="1">
      <c r="A20" s="370" t="s">
        <v>9</v>
      </c>
      <c r="B20" s="363">
        <v>126</v>
      </c>
      <c r="C20" s="364">
        <v>75619</v>
      </c>
      <c r="D20" s="363">
        <v>604</v>
      </c>
      <c r="E20" s="568">
        <v>302051</v>
      </c>
      <c r="F20" s="363">
        <v>590</v>
      </c>
      <c r="G20" s="364">
        <v>0</v>
      </c>
      <c r="H20" s="364">
        <f t="shared" si="0"/>
        <v>1320</v>
      </c>
      <c r="I20" s="364">
        <f t="shared" si="1"/>
        <v>377670</v>
      </c>
      <c r="J20" s="371" t="s">
        <v>19</v>
      </c>
    </row>
    <row r="21" spans="1:10" s="265" customFormat="1" ht="15.6" customHeight="1">
      <c r="A21" s="503" t="s">
        <v>10</v>
      </c>
      <c r="B21" s="79">
        <v>5687</v>
      </c>
      <c r="C21" s="77">
        <v>3838740</v>
      </c>
      <c r="D21" s="79">
        <v>11803</v>
      </c>
      <c r="E21" s="567">
        <v>7622727</v>
      </c>
      <c r="F21" s="79">
        <v>653</v>
      </c>
      <c r="G21" s="77">
        <v>357836</v>
      </c>
      <c r="H21" s="79">
        <f t="shared" si="0"/>
        <v>18143</v>
      </c>
      <c r="I21" s="77">
        <f t="shared" si="1"/>
        <v>11819303</v>
      </c>
      <c r="J21" s="479" t="s">
        <v>20</v>
      </c>
    </row>
    <row r="22" spans="1:10" s="265" customFormat="1" ht="15.6" customHeight="1">
      <c r="A22" s="370" t="s">
        <v>12</v>
      </c>
      <c r="B22" s="363">
        <v>0</v>
      </c>
      <c r="C22" s="364">
        <v>0</v>
      </c>
      <c r="D22" s="363">
        <v>633</v>
      </c>
      <c r="E22" s="568">
        <v>348150</v>
      </c>
      <c r="F22" s="363">
        <v>0</v>
      </c>
      <c r="G22" s="364">
        <v>0</v>
      </c>
      <c r="H22" s="364">
        <f t="shared" si="0"/>
        <v>633</v>
      </c>
      <c r="I22" s="364">
        <f t="shared" si="1"/>
        <v>348150</v>
      </c>
      <c r="J22" s="371" t="s">
        <v>24</v>
      </c>
    </row>
    <row r="23" spans="1:10" s="265" customFormat="1" ht="15.6" customHeight="1" thickBot="1">
      <c r="A23" s="651" t="s">
        <v>13</v>
      </c>
      <c r="B23" s="646">
        <v>4016</v>
      </c>
      <c r="C23" s="645">
        <v>2874520</v>
      </c>
      <c r="D23" s="646">
        <v>0</v>
      </c>
      <c r="E23" s="652">
        <v>0</v>
      </c>
      <c r="F23" s="646">
        <v>0</v>
      </c>
      <c r="G23" s="645">
        <v>0</v>
      </c>
      <c r="H23" s="645">
        <f t="shared" si="0"/>
        <v>4016</v>
      </c>
      <c r="I23" s="645">
        <f t="shared" si="1"/>
        <v>2874520</v>
      </c>
      <c r="J23" s="504" t="s">
        <v>22</v>
      </c>
    </row>
    <row r="24" spans="1:10" s="369" customFormat="1" ht="15" customHeight="1" thickBot="1">
      <c r="A24" s="648" t="s">
        <v>0</v>
      </c>
      <c r="B24" s="649">
        <f>SUM(B9:B23)</f>
        <v>28145</v>
      </c>
      <c r="C24" s="649">
        <f t="shared" ref="C24:I24" si="2">SUM(C9:C23)</f>
        <v>20025750</v>
      </c>
      <c r="D24" s="649">
        <f t="shared" si="2"/>
        <v>47470</v>
      </c>
      <c r="E24" s="649">
        <f t="shared" si="2"/>
        <v>27243854</v>
      </c>
      <c r="F24" s="649">
        <f>SUM(F9:F23)</f>
        <v>5189</v>
      </c>
      <c r="G24" s="649">
        <f t="shared" si="2"/>
        <v>2282288</v>
      </c>
      <c r="H24" s="649">
        <f t="shared" si="2"/>
        <v>80804</v>
      </c>
      <c r="I24" s="649">
        <f t="shared" si="2"/>
        <v>49551892</v>
      </c>
      <c r="J24" s="650" t="s">
        <v>1</v>
      </c>
    </row>
    <row r="25" spans="1:10" ht="15">
      <c r="A25" s="882"/>
      <c r="B25" s="882"/>
      <c r="C25" s="882"/>
      <c r="D25" s="882"/>
      <c r="E25" s="882"/>
      <c r="F25" s="882"/>
      <c r="G25" s="882"/>
      <c r="H25" s="882"/>
      <c r="J25" s="56"/>
    </row>
    <row r="26" spans="1:10" ht="15" customHeight="1">
      <c r="I26" s="74"/>
      <c r="J26" s="54"/>
    </row>
    <row r="29" spans="1:10">
      <c r="D29" s="3"/>
    </row>
  </sheetData>
  <mergeCells count="14">
    <mergeCell ref="B6:C6"/>
    <mergeCell ref="D6:E6"/>
    <mergeCell ref="F6:G6"/>
    <mergeCell ref="A25:H25"/>
    <mergeCell ref="A1:J1"/>
    <mergeCell ref="I4:J4"/>
    <mergeCell ref="A4:B4"/>
    <mergeCell ref="B5:C5"/>
    <mergeCell ref="D5:E5"/>
    <mergeCell ref="F5:G5"/>
    <mergeCell ref="H5:I5"/>
    <mergeCell ref="G4:H4"/>
    <mergeCell ref="A2:I2"/>
    <mergeCell ref="H6:I6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rightToLeft="1" zoomScaleNormal="100" zoomScaleSheetLayoutView="100" workbookViewId="0">
      <selection activeCell="F17" sqref="F17"/>
    </sheetView>
  </sheetViews>
  <sheetFormatPr defaultRowHeight="12.75"/>
  <cols>
    <col min="1" max="1" width="7.28515625" customWidth="1"/>
    <col min="3" max="3" width="8.140625" customWidth="1"/>
    <col min="6" max="6" width="7.7109375" customWidth="1"/>
    <col min="8" max="8" width="7.140625" customWidth="1"/>
    <col min="9" max="9" width="7.7109375" customWidth="1"/>
    <col min="15" max="15" width="0.28515625" customWidth="1"/>
  </cols>
  <sheetData/>
  <phoneticPr fontId="3" type="noConversion"/>
  <printOptions horizontalCentered="1" verticalCentered="1"/>
  <pageMargins left="0.49" right="0.2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7030A0"/>
  </sheetPr>
  <dimension ref="A1:M26"/>
  <sheetViews>
    <sheetView rightToLeft="1" zoomScale="80" zoomScaleNormal="80" zoomScaleSheetLayoutView="100" workbookViewId="0">
      <selection activeCell="F17" sqref="F17"/>
    </sheetView>
  </sheetViews>
  <sheetFormatPr defaultRowHeight="12.75"/>
  <cols>
    <col min="1" max="1" width="13.85546875" customWidth="1"/>
    <col min="2" max="2" width="8" bestFit="1" customWidth="1"/>
    <col min="3" max="3" width="10.7109375" bestFit="1" customWidth="1"/>
    <col min="4" max="4" width="15.5703125" bestFit="1" customWidth="1"/>
    <col min="5" max="5" width="7" customWidth="1"/>
    <col min="6" max="6" width="9.5703125" customWidth="1"/>
    <col min="7" max="7" width="14.7109375" customWidth="1"/>
    <col min="8" max="8" width="9" customWidth="1"/>
    <col min="9" max="9" width="10.7109375" bestFit="1" customWidth="1"/>
    <col min="10" max="10" width="15.5703125" bestFit="1" customWidth="1"/>
    <col min="11" max="11" width="17.7109375" customWidth="1"/>
  </cols>
  <sheetData>
    <row r="1" spans="1:13" ht="43.5" customHeight="1">
      <c r="A1" s="838" t="s">
        <v>432</v>
      </c>
      <c r="B1" s="838"/>
      <c r="C1" s="838"/>
      <c r="D1" s="838"/>
      <c r="E1" s="838"/>
      <c r="F1" s="838"/>
      <c r="G1" s="838"/>
      <c r="H1" s="838"/>
      <c r="I1" s="838"/>
      <c r="J1" s="838"/>
      <c r="K1" s="157" t="s">
        <v>302</v>
      </c>
    </row>
    <row r="2" spans="1:13" ht="15" customHeight="1">
      <c r="A2" s="845" t="s">
        <v>433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</row>
    <row r="3" spans="1:13" ht="15.75" customHeight="1" thickBot="1">
      <c r="A3" s="156" t="s">
        <v>366</v>
      </c>
      <c r="B3" s="787"/>
      <c r="C3" s="787"/>
      <c r="D3" s="787"/>
      <c r="E3" s="787"/>
      <c r="F3" s="787"/>
      <c r="G3" s="787"/>
      <c r="H3" s="787"/>
      <c r="I3" s="787"/>
      <c r="K3" s="34" t="s">
        <v>83</v>
      </c>
    </row>
    <row r="4" spans="1:13" ht="18.75" customHeight="1" thickTop="1">
      <c r="A4" s="796"/>
      <c r="B4" s="839" t="s">
        <v>81</v>
      </c>
      <c r="C4" s="839"/>
      <c r="D4" s="840"/>
      <c r="E4" s="839" t="s">
        <v>82</v>
      </c>
      <c r="F4" s="839"/>
      <c r="G4" s="840"/>
      <c r="H4" s="839" t="s">
        <v>185</v>
      </c>
      <c r="I4" s="839"/>
      <c r="J4" s="840"/>
      <c r="K4" s="788"/>
      <c r="L4" s="6"/>
      <c r="M4" s="6"/>
    </row>
    <row r="5" spans="1:13" ht="14.25" customHeight="1">
      <c r="A5" s="846" t="s">
        <v>262</v>
      </c>
      <c r="B5" s="843" t="s">
        <v>154</v>
      </c>
      <c r="C5" s="843"/>
      <c r="D5" s="844"/>
      <c r="E5" s="841" t="s">
        <v>288</v>
      </c>
      <c r="F5" s="841"/>
      <c r="G5" s="842"/>
      <c r="H5" s="777"/>
      <c r="I5" s="779" t="s">
        <v>1</v>
      </c>
      <c r="J5" s="810"/>
      <c r="K5" s="848" t="s">
        <v>308</v>
      </c>
    </row>
    <row r="6" spans="1:13" ht="39" customHeight="1">
      <c r="A6" s="846"/>
      <c r="B6" s="776" t="s">
        <v>26</v>
      </c>
      <c r="C6" s="776" t="s">
        <v>197</v>
      </c>
      <c r="D6" s="802" t="s">
        <v>188</v>
      </c>
      <c r="E6" s="776" t="s">
        <v>26</v>
      </c>
      <c r="F6" s="776" t="s">
        <v>197</v>
      </c>
      <c r="G6" s="802" t="s">
        <v>188</v>
      </c>
      <c r="H6" s="776" t="s">
        <v>26</v>
      </c>
      <c r="I6" s="776" t="s">
        <v>197</v>
      </c>
      <c r="J6" s="802" t="s">
        <v>188</v>
      </c>
      <c r="K6" s="848"/>
    </row>
    <row r="7" spans="1:13" ht="44.25" customHeight="1">
      <c r="A7" s="846"/>
      <c r="B7" s="298"/>
      <c r="C7" s="778" t="s">
        <v>132</v>
      </c>
      <c r="D7" s="803" t="s">
        <v>153</v>
      </c>
      <c r="E7" s="298"/>
      <c r="F7" s="778" t="s">
        <v>132</v>
      </c>
      <c r="G7" s="803" t="s">
        <v>84</v>
      </c>
      <c r="H7" s="298"/>
      <c r="I7" s="778" t="s">
        <v>132</v>
      </c>
      <c r="J7" s="803" t="s">
        <v>153</v>
      </c>
      <c r="K7" s="848"/>
    </row>
    <row r="8" spans="1:13" ht="16.5" customHeight="1" thickBot="1">
      <c r="A8" s="847"/>
      <c r="B8" s="44" t="s">
        <v>128</v>
      </c>
      <c r="C8" s="44" t="s">
        <v>127</v>
      </c>
      <c r="D8" s="804"/>
      <c r="E8" s="44" t="s">
        <v>128</v>
      </c>
      <c r="F8" s="44" t="s">
        <v>127</v>
      </c>
      <c r="G8" s="804"/>
      <c r="H8" s="44" t="s">
        <v>128</v>
      </c>
      <c r="I8" s="44" t="s">
        <v>127</v>
      </c>
      <c r="J8" s="811"/>
      <c r="K8" s="849"/>
    </row>
    <row r="9" spans="1:13" s="265" customFormat="1" ht="19.5" customHeight="1" thickTop="1">
      <c r="A9" s="797" t="s">
        <v>252</v>
      </c>
      <c r="B9" s="373">
        <v>13196</v>
      </c>
      <c r="C9" s="373">
        <v>3310707</v>
      </c>
      <c r="D9" s="805">
        <v>1254571446</v>
      </c>
      <c r="E9" s="373">
        <v>4455</v>
      </c>
      <c r="F9" s="373">
        <v>696421</v>
      </c>
      <c r="G9" s="805">
        <v>245447686</v>
      </c>
      <c r="H9" s="373">
        <f>B9+E9</f>
        <v>17651</v>
      </c>
      <c r="I9" s="373">
        <f>C9+F9</f>
        <v>4007128</v>
      </c>
      <c r="J9" s="812">
        <f>D9+G9</f>
        <v>1500019132</v>
      </c>
      <c r="K9" s="789" t="s">
        <v>253</v>
      </c>
    </row>
    <row r="10" spans="1:13" s="265" customFormat="1" ht="21" customHeight="1">
      <c r="A10" s="798" t="s">
        <v>254</v>
      </c>
      <c r="B10" s="157">
        <v>22</v>
      </c>
      <c r="C10" s="157">
        <v>47813</v>
      </c>
      <c r="D10" s="806">
        <v>21485095</v>
      </c>
      <c r="E10" s="157">
        <v>0</v>
      </c>
      <c r="F10" s="157">
        <v>0</v>
      </c>
      <c r="G10" s="806">
        <v>0</v>
      </c>
      <c r="H10" s="157">
        <f t="shared" ref="H10:H14" si="0">B10+E10</f>
        <v>22</v>
      </c>
      <c r="I10" s="157">
        <f t="shared" ref="I10:I14" si="1">C10+F10</f>
        <v>47813</v>
      </c>
      <c r="J10" s="806">
        <f t="shared" ref="J10:J14" si="2">D10+G10</f>
        <v>21485095</v>
      </c>
      <c r="K10" s="790" t="s">
        <v>182</v>
      </c>
    </row>
    <row r="11" spans="1:13" s="265" customFormat="1" ht="25.5" customHeight="1">
      <c r="A11" s="799" t="s">
        <v>255</v>
      </c>
      <c r="B11" s="381">
        <v>396</v>
      </c>
      <c r="C11" s="381">
        <v>565260</v>
      </c>
      <c r="D11" s="807">
        <v>246932081</v>
      </c>
      <c r="E11" s="381">
        <v>15</v>
      </c>
      <c r="F11" s="381">
        <v>10335</v>
      </c>
      <c r="G11" s="807">
        <v>4091627</v>
      </c>
      <c r="H11" s="381">
        <f t="shared" si="0"/>
        <v>411</v>
      </c>
      <c r="I11" s="381">
        <f t="shared" si="1"/>
        <v>575595</v>
      </c>
      <c r="J11" s="807">
        <f t="shared" si="2"/>
        <v>251023708</v>
      </c>
      <c r="K11" s="791" t="s">
        <v>256</v>
      </c>
    </row>
    <row r="12" spans="1:13" s="265" customFormat="1" ht="15" customHeight="1">
      <c r="A12" s="798" t="s">
        <v>257</v>
      </c>
      <c r="B12" s="157">
        <v>15</v>
      </c>
      <c r="C12" s="157">
        <v>20621</v>
      </c>
      <c r="D12" s="806">
        <v>8403087</v>
      </c>
      <c r="E12" s="157">
        <v>4</v>
      </c>
      <c r="F12" s="157">
        <v>2681</v>
      </c>
      <c r="G12" s="806">
        <v>1149968</v>
      </c>
      <c r="H12" s="157">
        <f t="shared" si="0"/>
        <v>19</v>
      </c>
      <c r="I12" s="157">
        <f t="shared" si="1"/>
        <v>23302</v>
      </c>
      <c r="J12" s="806">
        <f t="shared" si="2"/>
        <v>9553055</v>
      </c>
      <c r="K12" s="790" t="s">
        <v>258</v>
      </c>
    </row>
    <row r="13" spans="1:13" s="265" customFormat="1" ht="21" customHeight="1">
      <c r="A13" s="799" t="s">
        <v>259</v>
      </c>
      <c r="B13" s="381">
        <v>29</v>
      </c>
      <c r="C13" s="381">
        <v>18076</v>
      </c>
      <c r="D13" s="807">
        <v>7444947</v>
      </c>
      <c r="E13" s="381">
        <v>7</v>
      </c>
      <c r="F13" s="381">
        <v>704</v>
      </c>
      <c r="G13" s="807">
        <v>203000</v>
      </c>
      <c r="H13" s="381">
        <f t="shared" si="0"/>
        <v>36</v>
      </c>
      <c r="I13" s="381">
        <f t="shared" si="1"/>
        <v>18780</v>
      </c>
      <c r="J13" s="807">
        <f t="shared" si="2"/>
        <v>7647947</v>
      </c>
      <c r="K13" s="791" t="s">
        <v>256</v>
      </c>
    </row>
    <row r="14" spans="1:13" s="265" customFormat="1" ht="15.75" customHeight="1" thickBot="1">
      <c r="A14" s="800" t="s">
        <v>260</v>
      </c>
      <c r="B14" s="751">
        <v>29</v>
      </c>
      <c r="C14" s="751">
        <v>34916</v>
      </c>
      <c r="D14" s="808">
        <v>14277816</v>
      </c>
      <c r="E14" s="751">
        <v>6</v>
      </c>
      <c r="F14" s="751">
        <v>5037</v>
      </c>
      <c r="G14" s="808">
        <v>2191977</v>
      </c>
      <c r="H14" s="751">
        <f t="shared" si="0"/>
        <v>35</v>
      </c>
      <c r="I14" s="751">
        <f t="shared" si="1"/>
        <v>39953</v>
      </c>
      <c r="J14" s="808">
        <f t="shared" si="2"/>
        <v>16469793</v>
      </c>
      <c r="K14" s="792" t="s">
        <v>183</v>
      </c>
    </row>
    <row r="15" spans="1:13" s="265" customFormat="1" ht="21" customHeight="1" thickBot="1">
      <c r="A15" s="801" t="s">
        <v>261</v>
      </c>
      <c r="B15" s="793">
        <f>SUM(B9:B14)</f>
        <v>13687</v>
      </c>
      <c r="C15" s="794">
        <f t="shared" ref="C15:J15" si="3">SUM(C9:C14)</f>
        <v>3997393</v>
      </c>
      <c r="D15" s="809">
        <f t="shared" si="3"/>
        <v>1553114472</v>
      </c>
      <c r="E15" s="794">
        <f t="shared" si="3"/>
        <v>4487</v>
      </c>
      <c r="F15" s="794">
        <f t="shared" si="3"/>
        <v>715178</v>
      </c>
      <c r="G15" s="795">
        <f t="shared" si="3"/>
        <v>253084258</v>
      </c>
      <c r="H15" s="794">
        <f>SUM(H9:H14)</f>
        <v>18174</v>
      </c>
      <c r="I15" s="794">
        <f t="shared" si="3"/>
        <v>4712571</v>
      </c>
      <c r="J15" s="795">
        <f t="shared" si="3"/>
        <v>1806198730</v>
      </c>
      <c r="K15" s="795" t="s">
        <v>107</v>
      </c>
    </row>
    <row r="16" spans="1:13" ht="13.5" thickTop="1">
      <c r="A16" s="207"/>
      <c r="B16" s="207"/>
      <c r="C16" s="207"/>
      <c r="D16" s="207"/>
      <c r="E16" s="207"/>
      <c r="F16" s="207"/>
      <c r="G16" s="207"/>
      <c r="H16" s="207"/>
      <c r="I16" s="207"/>
      <c r="J16" s="187"/>
    </row>
    <row r="17" spans="1:11" ht="13.5" customHeight="1">
      <c r="A17" s="207"/>
      <c r="B17" s="207"/>
      <c r="C17" s="207"/>
      <c r="D17" s="207"/>
      <c r="E17" s="207"/>
      <c r="F17" s="207"/>
      <c r="G17" s="207"/>
      <c r="H17" s="207"/>
      <c r="I17" s="207"/>
      <c r="J17" s="187"/>
    </row>
    <row r="18" spans="1:11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1" ht="15">
      <c r="B19" s="750"/>
      <c r="C19" s="750"/>
      <c r="D19" s="750"/>
      <c r="E19" s="6"/>
      <c r="F19" s="7"/>
      <c r="G19" s="7"/>
      <c r="H19" s="7"/>
      <c r="I19" s="7"/>
      <c r="J19" s="7"/>
      <c r="K19" s="188"/>
    </row>
    <row r="20" spans="1:11">
      <c r="A20" s="13"/>
      <c r="B20" s="13"/>
      <c r="C20" s="13"/>
      <c r="E20" s="6"/>
      <c r="F20" s="13"/>
    </row>
    <row r="21" spans="1:11">
      <c r="C21" s="5"/>
      <c r="D21" s="5"/>
      <c r="E21" s="6"/>
    </row>
    <row r="22" spans="1:11">
      <c r="C22" s="5"/>
      <c r="D22" s="5"/>
      <c r="E22" s="6"/>
    </row>
    <row r="23" spans="1:11">
      <c r="C23" s="5"/>
      <c r="D23" s="5"/>
    </row>
    <row r="24" spans="1:11">
      <c r="C24" s="5"/>
      <c r="D24" s="5"/>
    </row>
    <row r="26" spans="1:11">
      <c r="I26" s="5"/>
    </row>
  </sheetData>
  <mergeCells count="9">
    <mergeCell ref="A1:J1"/>
    <mergeCell ref="B4:D4"/>
    <mergeCell ref="E4:G4"/>
    <mergeCell ref="H4:J4"/>
    <mergeCell ref="E5:G5"/>
    <mergeCell ref="B5:D5"/>
    <mergeCell ref="A2:K2"/>
    <mergeCell ref="A5:A8"/>
    <mergeCell ref="K5:K8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A1:AL31"/>
  <sheetViews>
    <sheetView rightToLeft="1" zoomScaleNormal="100" zoomScaleSheetLayoutView="100" workbookViewId="0">
      <selection activeCell="F17" sqref="F17"/>
    </sheetView>
  </sheetViews>
  <sheetFormatPr defaultRowHeight="12.75"/>
  <cols>
    <col min="1" max="1" width="11.140625" customWidth="1"/>
    <col min="2" max="2" width="12" customWidth="1"/>
    <col min="3" max="3" width="15" customWidth="1"/>
    <col min="4" max="4" width="12.5703125" customWidth="1"/>
    <col min="5" max="5" width="14.42578125" customWidth="1"/>
    <col min="6" max="6" width="12.42578125" customWidth="1"/>
    <col min="7" max="7" width="15.42578125" customWidth="1"/>
    <col min="8" max="8" width="21" customWidth="1"/>
    <col min="9" max="9" width="9.42578125" customWidth="1"/>
  </cols>
  <sheetData>
    <row r="1" spans="1:38" ht="15">
      <c r="A1" s="838" t="s">
        <v>463</v>
      </c>
      <c r="B1" s="838"/>
      <c r="C1" s="838"/>
      <c r="D1" s="838"/>
      <c r="E1" s="838"/>
      <c r="F1" s="838"/>
      <c r="G1" s="838"/>
      <c r="H1" s="838"/>
    </row>
    <row r="2" spans="1:38" ht="15">
      <c r="A2" s="841" t="s">
        <v>465</v>
      </c>
      <c r="B2" s="841"/>
      <c r="C2" s="841"/>
      <c r="D2" s="841"/>
      <c r="E2" s="841"/>
      <c r="F2" s="841"/>
      <c r="G2" s="841"/>
      <c r="H2" s="841"/>
    </row>
    <row r="3" spans="1:38" s="6" customFormat="1" ht="15">
      <c r="A3" s="189"/>
      <c r="B3" s="189"/>
      <c r="C3" s="189"/>
      <c r="D3" s="189"/>
      <c r="E3" s="189"/>
      <c r="F3" s="189"/>
      <c r="G3" s="868" t="s">
        <v>204</v>
      </c>
      <c r="H3" s="868"/>
    </row>
    <row r="4" spans="1:38" ht="15.75" thickBot="1">
      <c r="A4" s="862" t="s">
        <v>380</v>
      </c>
      <c r="B4" s="862"/>
      <c r="C4" s="39" t="s">
        <v>221</v>
      </c>
      <c r="E4" s="18"/>
      <c r="F4" s="18"/>
      <c r="G4" s="153" t="s">
        <v>143</v>
      </c>
      <c r="H4" s="213" t="s">
        <v>332</v>
      </c>
    </row>
    <row r="5" spans="1:38" s="286" customFormat="1" ht="15" customHeight="1">
      <c r="A5" s="294"/>
      <c r="B5" s="287" t="s">
        <v>216</v>
      </c>
      <c r="C5" s="287"/>
      <c r="D5" s="113" t="s">
        <v>217</v>
      </c>
      <c r="E5" s="287"/>
      <c r="F5" s="887" t="s">
        <v>219</v>
      </c>
      <c r="G5" s="887"/>
      <c r="H5" s="294"/>
    </row>
    <row r="6" spans="1:38" ht="15" customHeight="1">
      <c r="A6" s="40"/>
      <c r="B6" s="38" t="s">
        <v>297</v>
      </c>
      <c r="C6" s="38"/>
      <c r="D6" s="614" t="s">
        <v>218</v>
      </c>
      <c r="E6" s="38"/>
      <c r="F6" s="841" t="s">
        <v>220</v>
      </c>
      <c r="G6" s="841"/>
      <c r="H6" s="40"/>
    </row>
    <row r="7" spans="1:38" s="141" customFormat="1" ht="15" customHeight="1" thickBot="1">
      <c r="A7" s="299"/>
      <c r="B7" s="146" t="s">
        <v>192</v>
      </c>
      <c r="C7" s="146" t="s">
        <v>226</v>
      </c>
      <c r="D7" s="146" t="s">
        <v>192</v>
      </c>
      <c r="E7" s="146" t="s">
        <v>226</v>
      </c>
      <c r="F7" s="146" t="s">
        <v>192</v>
      </c>
      <c r="G7" s="146" t="s">
        <v>226</v>
      </c>
      <c r="H7" s="299"/>
    </row>
    <row r="8" spans="1:38" s="308" customFormat="1" ht="15" customHeight="1" thickBot="1">
      <c r="A8" s="305" t="s">
        <v>56</v>
      </c>
      <c r="B8" s="306" t="s">
        <v>129</v>
      </c>
      <c r="C8" s="306" t="s">
        <v>28</v>
      </c>
      <c r="D8" s="306" t="s">
        <v>129</v>
      </c>
      <c r="E8" s="306" t="s">
        <v>28</v>
      </c>
      <c r="F8" s="306" t="s">
        <v>129</v>
      </c>
      <c r="G8" s="306" t="s">
        <v>28</v>
      </c>
      <c r="H8" s="307" t="s">
        <v>25</v>
      </c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</row>
    <row r="9" spans="1:38" s="301" customFormat="1" ht="15" customHeight="1">
      <c r="A9" s="362" t="s">
        <v>350</v>
      </c>
      <c r="B9" s="78">
        <v>24839</v>
      </c>
      <c r="C9" s="78">
        <v>951605</v>
      </c>
      <c r="D9" s="78">
        <v>7939</v>
      </c>
      <c r="E9" s="78">
        <v>268293</v>
      </c>
      <c r="F9" s="78">
        <f>B9+D9</f>
        <v>32778</v>
      </c>
      <c r="G9" s="78">
        <f>C9+E9</f>
        <v>1219898</v>
      </c>
      <c r="H9" s="367" t="s">
        <v>483</v>
      </c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</row>
    <row r="10" spans="1:38" s="266" customFormat="1" ht="15" customHeight="1">
      <c r="A10" s="762" t="s">
        <v>29</v>
      </c>
      <c r="B10" s="76">
        <v>0</v>
      </c>
      <c r="C10" s="77">
        <v>0</v>
      </c>
      <c r="D10" s="76">
        <v>0</v>
      </c>
      <c r="E10" s="76">
        <v>0</v>
      </c>
      <c r="F10" s="76">
        <f t="shared" ref="F10:F23" si="0">B10+D10</f>
        <v>0</v>
      </c>
      <c r="G10" s="76">
        <f t="shared" ref="G10:G23" si="1">C10+E10</f>
        <v>0</v>
      </c>
      <c r="H10" s="9" t="s">
        <v>30</v>
      </c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</row>
    <row r="11" spans="1:38" s="141" customFormat="1" ht="15" customHeight="1">
      <c r="A11" s="362" t="s">
        <v>3</v>
      </c>
      <c r="B11" s="78">
        <v>31004</v>
      </c>
      <c r="C11" s="143">
        <v>403052</v>
      </c>
      <c r="D11" s="78">
        <v>0</v>
      </c>
      <c r="E11" s="78">
        <v>0</v>
      </c>
      <c r="F11" s="78">
        <f t="shared" si="0"/>
        <v>31004</v>
      </c>
      <c r="G11" s="78">
        <f t="shared" si="1"/>
        <v>403052</v>
      </c>
      <c r="H11" s="367" t="s">
        <v>15</v>
      </c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  <c r="Y11" s="369"/>
      <c r="Z11" s="369"/>
      <c r="AA11" s="369"/>
      <c r="AB11" s="369"/>
      <c r="AC11" s="369"/>
      <c r="AD11" s="369"/>
      <c r="AE11" s="369"/>
      <c r="AF11" s="369"/>
      <c r="AG11" s="369"/>
      <c r="AH11" s="369"/>
      <c r="AI11" s="369"/>
      <c r="AJ11" s="369"/>
      <c r="AK11" s="369"/>
      <c r="AL11" s="369"/>
    </row>
    <row r="12" spans="1:38" s="266" customFormat="1" ht="15" customHeight="1">
      <c r="A12" s="762" t="s">
        <v>335</v>
      </c>
      <c r="B12" s="76">
        <v>0</v>
      </c>
      <c r="C12" s="77">
        <v>0</v>
      </c>
      <c r="D12" s="76">
        <v>26987</v>
      </c>
      <c r="E12" s="76">
        <v>974331</v>
      </c>
      <c r="F12" s="76">
        <f t="shared" si="0"/>
        <v>26987</v>
      </c>
      <c r="G12" s="76">
        <f t="shared" si="1"/>
        <v>974331</v>
      </c>
      <c r="H12" s="9" t="s">
        <v>336</v>
      </c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  <c r="Y12" s="369"/>
      <c r="Z12" s="369"/>
      <c r="AA12" s="369"/>
      <c r="AB12" s="369"/>
      <c r="AC12" s="369"/>
      <c r="AD12" s="369"/>
      <c r="AE12" s="369"/>
      <c r="AF12" s="369"/>
      <c r="AG12" s="369"/>
      <c r="AH12" s="369"/>
      <c r="AI12" s="369"/>
      <c r="AJ12" s="369"/>
      <c r="AK12" s="369"/>
      <c r="AL12" s="369"/>
    </row>
    <row r="13" spans="1:38" s="141" customFormat="1" ht="15" customHeight="1" thickBot="1">
      <c r="A13" s="362" t="s">
        <v>4</v>
      </c>
      <c r="B13" s="78">
        <v>0</v>
      </c>
      <c r="C13" s="143">
        <v>0</v>
      </c>
      <c r="D13" s="78">
        <v>0</v>
      </c>
      <c r="E13" s="78">
        <v>0</v>
      </c>
      <c r="F13" s="78">
        <f t="shared" si="0"/>
        <v>0</v>
      </c>
      <c r="G13" s="78">
        <f t="shared" si="1"/>
        <v>0</v>
      </c>
      <c r="H13" s="367" t="s">
        <v>16</v>
      </c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</row>
    <row r="14" spans="1:38" s="303" customFormat="1" ht="18.75" customHeight="1" thickBot="1">
      <c r="A14" s="762" t="s">
        <v>5</v>
      </c>
      <c r="B14" s="76">
        <v>0</v>
      </c>
      <c r="C14" s="76">
        <v>0</v>
      </c>
      <c r="D14" s="76">
        <v>0</v>
      </c>
      <c r="E14" s="76">
        <v>0</v>
      </c>
      <c r="F14" s="76">
        <f t="shared" si="0"/>
        <v>0</v>
      </c>
      <c r="G14" s="76">
        <f t="shared" si="1"/>
        <v>0</v>
      </c>
      <c r="H14" s="9" t="s">
        <v>23</v>
      </c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369"/>
      <c r="AD14" s="369"/>
      <c r="AE14" s="369"/>
      <c r="AF14" s="369"/>
      <c r="AG14" s="369"/>
      <c r="AH14" s="369"/>
      <c r="AI14" s="369"/>
      <c r="AJ14" s="369"/>
      <c r="AK14" s="369"/>
      <c r="AL14" s="369"/>
    </row>
    <row r="15" spans="1:38" ht="15">
      <c r="A15" s="362" t="s">
        <v>6</v>
      </c>
      <c r="B15" s="78">
        <v>0</v>
      </c>
      <c r="C15" s="78">
        <v>0</v>
      </c>
      <c r="D15" s="78">
        <v>84778</v>
      </c>
      <c r="E15" s="78">
        <v>3391120</v>
      </c>
      <c r="F15" s="78">
        <f t="shared" si="0"/>
        <v>84778</v>
      </c>
      <c r="G15" s="78">
        <f t="shared" si="1"/>
        <v>3391120</v>
      </c>
      <c r="H15" s="367" t="s">
        <v>484</v>
      </c>
    </row>
    <row r="16" spans="1:38" ht="15" customHeight="1">
      <c r="A16" s="762" t="s">
        <v>11</v>
      </c>
      <c r="B16" s="76">
        <v>0</v>
      </c>
      <c r="C16" s="76">
        <v>0</v>
      </c>
      <c r="D16" s="76">
        <v>0</v>
      </c>
      <c r="E16" s="76">
        <v>0</v>
      </c>
      <c r="F16" s="76">
        <f t="shared" si="0"/>
        <v>0</v>
      </c>
      <c r="G16" s="76">
        <f t="shared" si="1"/>
        <v>0</v>
      </c>
      <c r="H16" s="9" t="s">
        <v>21</v>
      </c>
    </row>
    <row r="17" spans="1:8" ht="15" customHeight="1">
      <c r="A17" s="362" t="s">
        <v>2</v>
      </c>
      <c r="B17" s="78">
        <v>4002</v>
      </c>
      <c r="C17" s="78">
        <v>122694</v>
      </c>
      <c r="D17" s="78">
        <v>0</v>
      </c>
      <c r="E17" s="78">
        <v>0</v>
      </c>
      <c r="F17" s="78">
        <f t="shared" si="0"/>
        <v>4002</v>
      </c>
      <c r="G17" s="78">
        <f t="shared" si="1"/>
        <v>122694</v>
      </c>
      <c r="H17" s="367" t="s">
        <v>14</v>
      </c>
    </row>
    <row r="18" spans="1:8" ht="15">
      <c r="A18" s="762" t="s">
        <v>7</v>
      </c>
      <c r="B18" s="76">
        <v>0</v>
      </c>
      <c r="C18" s="76">
        <v>0</v>
      </c>
      <c r="D18" s="76">
        <v>0</v>
      </c>
      <c r="E18" s="76">
        <v>0</v>
      </c>
      <c r="F18" s="76">
        <f t="shared" si="0"/>
        <v>0</v>
      </c>
      <c r="G18" s="76">
        <f t="shared" si="1"/>
        <v>0</v>
      </c>
      <c r="H18" s="9" t="s">
        <v>17</v>
      </c>
    </row>
    <row r="19" spans="1:8" ht="15">
      <c r="A19" s="362" t="s">
        <v>8</v>
      </c>
      <c r="B19" s="78">
        <v>0</v>
      </c>
      <c r="C19" s="78">
        <v>0</v>
      </c>
      <c r="D19" s="78">
        <v>0</v>
      </c>
      <c r="E19" s="78">
        <v>0</v>
      </c>
      <c r="F19" s="78">
        <f t="shared" si="0"/>
        <v>0</v>
      </c>
      <c r="G19" s="78">
        <f t="shared" si="1"/>
        <v>0</v>
      </c>
      <c r="H19" s="367" t="s">
        <v>18</v>
      </c>
    </row>
    <row r="20" spans="1:8" ht="15">
      <c r="A20" s="762" t="s">
        <v>9</v>
      </c>
      <c r="B20" s="76">
        <v>0</v>
      </c>
      <c r="C20" s="76">
        <v>0</v>
      </c>
      <c r="D20" s="76">
        <v>0</v>
      </c>
      <c r="E20" s="76">
        <v>0</v>
      </c>
      <c r="F20" s="76">
        <f t="shared" si="0"/>
        <v>0</v>
      </c>
      <c r="G20" s="76">
        <f t="shared" si="1"/>
        <v>0</v>
      </c>
      <c r="H20" s="9" t="s">
        <v>19</v>
      </c>
    </row>
    <row r="21" spans="1:8" ht="15">
      <c r="A21" s="362" t="s">
        <v>10</v>
      </c>
      <c r="B21" s="78">
        <v>0</v>
      </c>
      <c r="C21" s="78">
        <v>0</v>
      </c>
      <c r="D21" s="78">
        <v>0</v>
      </c>
      <c r="E21" s="78">
        <v>0</v>
      </c>
      <c r="F21" s="78">
        <f t="shared" si="0"/>
        <v>0</v>
      </c>
      <c r="G21" s="78">
        <f t="shared" si="1"/>
        <v>0</v>
      </c>
      <c r="H21" s="367" t="s">
        <v>20</v>
      </c>
    </row>
    <row r="22" spans="1:8" ht="15">
      <c r="A22" s="762" t="s">
        <v>12</v>
      </c>
      <c r="B22" s="76">
        <v>0</v>
      </c>
      <c r="C22" s="76">
        <v>0</v>
      </c>
      <c r="D22" s="76">
        <v>0</v>
      </c>
      <c r="E22" s="76">
        <v>0</v>
      </c>
      <c r="F22" s="76">
        <f t="shared" si="0"/>
        <v>0</v>
      </c>
      <c r="G22" s="76">
        <f t="shared" si="1"/>
        <v>0</v>
      </c>
      <c r="H22" s="9" t="s">
        <v>24</v>
      </c>
    </row>
    <row r="23" spans="1:8" ht="15.75" thickBot="1">
      <c r="A23" s="362" t="s">
        <v>13</v>
      </c>
      <c r="B23" s="78">
        <v>0</v>
      </c>
      <c r="C23" s="78">
        <v>0</v>
      </c>
      <c r="D23" s="78">
        <v>0</v>
      </c>
      <c r="E23" s="78">
        <v>0</v>
      </c>
      <c r="F23" s="78">
        <f t="shared" si="0"/>
        <v>0</v>
      </c>
      <c r="G23" s="78">
        <f t="shared" si="1"/>
        <v>0</v>
      </c>
      <c r="H23" s="367" t="s">
        <v>22</v>
      </c>
    </row>
    <row r="24" spans="1:8" ht="15.75" thickBot="1">
      <c r="A24" s="763" t="s">
        <v>0</v>
      </c>
      <c r="B24" s="764">
        <f>SUM(B9:B23)</f>
        <v>59845</v>
      </c>
      <c r="C24" s="764">
        <f t="shared" ref="C24:G24" si="2">SUM(C9:C23)</f>
        <v>1477351</v>
      </c>
      <c r="D24" s="764">
        <f t="shared" si="2"/>
        <v>119704</v>
      </c>
      <c r="E24" s="764">
        <f t="shared" si="2"/>
        <v>4633744</v>
      </c>
      <c r="F24" s="764">
        <f t="shared" si="2"/>
        <v>179549</v>
      </c>
      <c r="G24" s="764">
        <f t="shared" si="2"/>
        <v>6111095</v>
      </c>
      <c r="H24" s="307" t="s">
        <v>1</v>
      </c>
    </row>
    <row r="25" spans="1:8">
      <c r="A25" s="6"/>
      <c r="B25" s="6"/>
      <c r="C25" s="596"/>
      <c r="D25" s="6"/>
      <c r="E25" s="596"/>
      <c r="G25" s="597"/>
    </row>
    <row r="26" spans="1:8">
      <c r="A26" s="6"/>
      <c r="C26" s="597"/>
      <c r="E26" s="597"/>
      <c r="F26" s="596"/>
      <c r="G26" s="597"/>
    </row>
    <row r="27" spans="1:8">
      <c r="A27" s="6"/>
      <c r="C27" s="598"/>
      <c r="E27" s="598"/>
    </row>
    <row r="28" spans="1:8">
      <c r="A28" s="6"/>
    </row>
    <row r="29" spans="1:8">
      <c r="A29" s="6"/>
    </row>
    <row r="30" spans="1:8">
      <c r="A30" s="6"/>
    </row>
    <row r="31" spans="1:8">
      <c r="A31" s="6"/>
    </row>
  </sheetData>
  <mergeCells count="6">
    <mergeCell ref="F6:G6"/>
    <mergeCell ref="F5:G5"/>
    <mergeCell ref="G3:H3"/>
    <mergeCell ref="A1:H1"/>
    <mergeCell ref="A2:H2"/>
    <mergeCell ref="A4:B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AO26"/>
  <sheetViews>
    <sheetView rightToLeft="1" zoomScale="120" zoomScaleNormal="120" zoomScaleSheetLayoutView="98" workbookViewId="0">
      <selection activeCell="F17" sqref="F17"/>
    </sheetView>
  </sheetViews>
  <sheetFormatPr defaultRowHeight="12.75"/>
  <cols>
    <col min="1" max="1" width="11.28515625" customWidth="1"/>
    <col min="2" max="2" width="11.140625" customWidth="1"/>
    <col min="3" max="3" width="11.28515625" bestFit="1" customWidth="1"/>
    <col min="4" max="4" width="10.140625" bestFit="1" customWidth="1"/>
    <col min="5" max="5" width="13.28515625" customWidth="1"/>
    <col min="6" max="6" width="11.7109375" customWidth="1"/>
    <col min="7" max="7" width="11.28515625" bestFit="1" customWidth="1"/>
    <col min="8" max="8" width="16.5703125" customWidth="1"/>
    <col min="9" max="9" width="8.85546875" customWidth="1"/>
    <col min="10" max="10" width="10.140625" customWidth="1"/>
  </cols>
  <sheetData>
    <row r="1" spans="1:41" ht="21" customHeight="1">
      <c r="A1" s="889" t="s">
        <v>463</v>
      </c>
      <c r="B1" s="889"/>
      <c r="C1" s="889"/>
      <c r="D1" s="889"/>
      <c r="E1" s="889"/>
      <c r="F1" s="889"/>
      <c r="G1" s="889"/>
      <c r="H1" s="889"/>
    </row>
    <row r="2" spans="1:41" ht="15" customHeight="1">
      <c r="A2" s="891" t="s">
        <v>465</v>
      </c>
      <c r="B2" s="891"/>
      <c r="C2" s="891"/>
      <c r="D2" s="891"/>
      <c r="E2" s="891"/>
      <c r="F2" s="891"/>
      <c r="G2" s="891"/>
      <c r="H2" s="891"/>
    </row>
    <row r="3" spans="1:41" ht="20.25" customHeight="1">
      <c r="A3" s="84"/>
      <c r="B3" s="84"/>
      <c r="C3" s="84"/>
      <c r="D3" s="84"/>
      <c r="E3" s="84"/>
      <c r="F3" s="84"/>
      <c r="G3" s="868" t="s">
        <v>204</v>
      </c>
      <c r="H3" s="86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ht="21.75" customHeight="1" thickBot="1">
      <c r="A4" s="890" t="s">
        <v>482</v>
      </c>
      <c r="B4" s="890"/>
      <c r="C4" s="80" t="s">
        <v>178</v>
      </c>
      <c r="D4" s="81"/>
      <c r="E4" s="24"/>
      <c r="F4" s="81"/>
      <c r="G4" s="82" t="s">
        <v>268</v>
      </c>
      <c r="H4" s="83" t="s">
        <v>321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5" customHeight="1">
      <c r="A5" s="86"/>
      <c r="B5" s="87" t="s">
        <v>42</v>
      </c>
      <c r="C5" s="88"/>
      <c r="D5" s="87" t="s">
        <v>198</v>
      </c>
      <c r="E5" s="88"/>
      <c r="F5" s="87" t="s">
        <v>0</v>
      </c>
      <c r="G5" s="88"/>
      <c r="H5" s="8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5" customHeight="1">
      <c r="A6" s="84"/>
      <c r="B6" s="615" t="s">
        <v>163</v>
      </c>
      <c r="C6" s="84"/>
      <c r="D6" s="615" t="s">
        <v>298</v>
      </c>
      <c r="E6" s="84"/>
      <c r="F6" s="615" t="s">
        <v>1</v>
      </c>
      <c r="G6" s="84"/>
      <c r="H6" s="85"/>
    </row>
    <row r="7" spans="1:41" s="141" customFormat="1" ht="12" customHeight="1">
      <c r="A7" s="145"/>
      <c r="B7" s="311" t="s">
        <v>192</v>
      </c>
      <c r="C7" s="311" t="s">
        <v>226</v>
      </c>
      <c r="D7" s="311" t="s">
        <v>192</v>
      </c>
      <c r="E7" s="311" t="s">
        <v>226</v>
      </c>
      <c r="F7" s="311" t="s">
        <v>192</v>
      </c>
      <c r="G7" s="311" t="s">
        <v>226</v>
      </c>
      <c r="H7" s="312"/>
    </row>
    <row r="8" spans="1:41" s="301" customFormat="1" ht="16.5" customHeight="1" thickBot="1">
      <c r="A8" s="653" t="s">
        <v>52</v>
      </c>
      <c r="B8" s="654" t="s">
        <v>129</v>
      </c>
      <c r="C8" s="655" t="s">
        <v>28</v>
      </c>
      <c r="D8" s="654" t="s">
        <v>129</v>
      </c>
      <c r="E8" s="655" t="s">
        <v>28</v>
      </c>
      <c r="F8" s="654" t="s">
        <v>129</v>
      </c>
      <c r="G8" s="655" t="s">
        <v>28</v>
      </c>
      <c r="H8" s="656" t="s">
        <v>25</v>
      </c>
    </row>
    <row r="9" spans="1:41" s="369" customFormat="1" ht="15" customHeight="1" thickTop="1">
      <c r="A9" s="537" t="s">
        <v>350</v>
      </c>
      <c r="B9" s="538">
        <v>27308</v>
      </c>
      <c r="C9" s="77">
        <v>399189</v>
      </c>
      <c r="D9" s="538">
        <v>15817</v>
      </c>
      <c r="E9" s="77">
        <v>189804</v>
      </c>
      <c r="F9" s="538">
        <f>B9+D9</f>
        <v>43125</v>
      </c>
      <c r="G9" s="77">
        <f>C9+E9</f>
        <v>588993</v>
      </c>
      <c r="H9" s="534" t="s">
        <v>483</v>
      </c>
    </row>
    <row r="10" spans="1:41" s="369" customFormat="1" ht="15" customHeight="1">
      <c r="A10" s="398" t="s">
        <v>29</v>
      </c>
      <c r="B10" s="399">
        <v>12507</v>
      </c>
      <c r="C10" s="364">
        <v>169374</v>
      </c>
      <c r="D10" s="399">
        <v>57046</v>
      </c>
      <c r="E10" s="364">
        <v>855960</v>
      </c>
      <c r="F10" s="364">
        <f t="shared" ref="F10:F23" si="0">B10+D10</f>
        <v>69553</v>
      </c>
      <c r="G10" s="364">
        <f t="shared" ref="G10:G23" si="1">C10+E10</f>
        <v>1025334</v>
      </c>
      <c r="H10" s="401" t="s">
        <v>30</v>
      </c>
    </row>
    <row r="11" spans="1:41" s="265" customFormat="1" ht="15" customHeight="1">
      <c r="A11" s="539" t="s">
        <v>3</v>
      </c>
      <c r="B11" s="538">
        <v>39897</v>
      </c>
      <c r="C11" s="77">
        <v>810100</v>
      </c>
      <c r="D11" s="538">
        <v>55466</v>
      </c>
      <c r="E11" s="77">
        <v>1053854</v>
      </c>
      <c r="F11" s="538">
        <f t="shared" si="0"/>
        <v>95363</v>
      </c>
      <c r="G11" s="77">
        <f t="shared" si="1"/>
        <v>1863954</v>
      </c>
      <c r="H11" s="534" t="s">
        <v>15</v>
      </c>
    </row>
    <row r="12" spans="1:41" s="265" customFormat="1" ht="15" customHeight="1">
      <c r="A12" s="398" t="s">
        <v>340</v>
      </c>
      <c r="B12" s="399">
        <v>26701</v>
      </c>
      <c r="C12" s="364">
        <v>625790</v>
      </c>
      <c r="D12" s="399">
        <v>30111</v>
      </c>
      <c r="E12" s="364">
        <v>752775</v>
      </c>
      <c r="F12" s="364">
        <f t="shared" si="0"/>
        <v>56812</v>
      </c>
      <c r="G12" s="364">
        <f t="shared" si="1"/>
        <v>1378565</v>
      </c>
      <c r="H12" s="401" t="s">
        <v>336</v>
      </c>
    </row>
    <row r="13" spans="1:41" s="265" customFormat="1" ht="15" customHeight="1">
      <c r="A13" s="539" t="s">
        <v>4</v>
      </c>
      <c r="B13" s="538">
        <v>308878</v>
      </c>
      <c r="C13" s="77">
        <v>6562513</v>
      </c>
      <c r="D13" s="538">
        <v>158074</v>
      </c>
      <c r="E13" s="77">
        <v>3635702</v>
      </c>
      <c r="F13" s="538">
        <f t="shared" si="0"/>
        <v>466952</v>
      </c>
      <c r="G13" s="77">
        <f t="shared" si="1"/>
        <v>10198215</v>
      </c>
      <c r="H13" s="534" t="s">
        <v>16</v>
      </c>
    </row>
    <row r="14" spans="1:41" s="265" customFormat="1" ht="15" customHeight="1">
      <c r="A14" s="402" t="s">
        <v>5</v>
      </c>
      <c r="B14" s="399">
        <v>41798</v>
      </c>
      <c r="C14" s="364">
        <v>895208</v>
      </c>
      <c r="D14" s="399">
        <v>29908</v>
      </c>
      <c r="E14" s="364">
        <v>747700</v>
      </c>
      <c r="F14" s="364">
        <f t="shared" si="0"/>
        <v>71706</v>
      </c>
      <c r="G14" s="364">
        <f t="shared" si="1"/>
        <v>1642908</v>
      </c>
      <c r="H14" s="400" t="s">
        <v>23</v>
      </c>
    </row>
    <row r="15" spans="1:41" s="265" customFormat="1" ht="15" customHeight="1">
      <c r="A15" s="539" t="s">
        <v>6</v>
      </c>
      <c r="B15" s="538">
        <v>78666</v>
      </c>
      <c r="C15" s="77">
        <v>1584632</v>
      </c>
      <c r="D15" s="538">
        <v>33702</v>
      </c>
      <c r="E15" s="77">
        <v>909954</v>
      </c>
      <c r="F15" s="538">
        <f t="shared" si="0"/>
        <v>112368</v>
      </c>
      <c r="G15" s="77">
        <f t="shared" si="1"/>
        <v>2494586</v>
      </c>
      <c r="H15" s="534" t="s">
        <v>484</v>
      </c>
    </row>
    <row r="16" spans="1:41" s="265" customFormat="1" ht="15" customHeight="1">
      <c r="A16" s="402" t="s">
        <v>11</v>
      </c>
      <c r="B16" s="399">
        <v>49212</v>
      </c>
      <c r="C16" s="364">
        <v>818828</v>
      </c>
      <c r="D16" s="399">
        <v>31410</v>
      </c>
      <c r="E16" s="364">
        <v>565380</v>
      </c>
      <c r="F16" s="364">
        <f t="shared" si="0"/>
        <v>80622</v>
      </c>
      <c r="G16" s="364">
        <f t="shared" si="1"/>
        <v>1384208</v>
      </c>
      <c r="H16" s="400" t="s">
        <v>21</v>
      </c>
    </row>
    <row r="17" spans="1:8" s="265" customFormat="1" ht="13.5" customHeight="1">
      <c r="A17" s="539" t="s">
        <v>2</v>
      </c>
      <c r="B17" s="538">
        <v>14326</v>
      </c>
      <c r="C17" s="77">
        <v>237262</v>
      </c>
      <c r="D17" s="538">
        <v>14728</v>
      </c>
      <c r="E17" s="77">
        <v>265104</v>
      </c>
      <c r="F17" s="538">
        <f t="shared" si="0"/>
        <v>29054</v>
      </c>
      <c r="G17" s="77">
        <f t="shared" si="1"/>
        <v>502366</v>
      </c>
      <c r="H17" s="534" t="s">
        <v>14</v>
      </c>
    </row>
    <row r="18" spans="1:8" s="265" customFormat="1" ht="15" customHeight="1">
      <c r="A18" s="402" t="s">
        <v>7</v>
      </c>
      <c r="B18" s="399">
        <v>89477</v>
      </c>
      <c r="C18" s="364">
        <v>1342155</v>
      </c>
      <c r="D18" s="399">
        <v>85855</v>
      </c>
      <c r="E18" s="364">
        <v>1674665</v>
      </c>
      <c r="F18" s="364">
        <f t="shared" si="0"/>
        <v>175332</v>
      </c>
      <c r="G18" s="364">
        <f t="shared" si="1"/>
        <v>3016820</v>
      </c>
      <c r="H18" s="400" t="s">
        <v>17</v>
      </c>
    </row>
    <row r="19" spans="1:8" s="265" customFormat="1" ht="15" customHeight="1">
      <c r="A19" s="539" t="s">
        <v>8</v>
      </c>
      <c r="B19" s="538">
        <v>39460</v>
      </c>
      <c r="C19" s="77">
        <v>988500</v>
      </c>
      <c r="D19" s="538">
        <v>70035</v>
      </c>
      <c r="E19" s="77">
        <v>1750875</v>
      </c>
      <c r="F19" s="538">
        <f t="shared" si="0"/>
        <v>109495</v>
      </c>
      <c r="G19" s="77">
        <f t="shared" si="1"/>
        <v>2739375</v>
      </c>
      <c r="H19" s="534" t="s">
        <v>18</v>
      </c>
    </row>
    <row r="20" spans="1:8" s="265" customFormat="1" ht="15" customHeight="1">
      <c r="A20" s="402" t="s">
        <v>9</v>
      </c>
      <c r="B20" s="399">
        <v>34216</v>
      </c>
      <c r="C20" s="364">
        <v>705283</v>
      </c>
      <c r="D20" s="399">
        <v>24282</v>
      </c>
      <c r="E20" s="364">
        <v>558486</v>
      </c>
      <c r="F20" s="364">
        <f t="shared" si="0"/>
        <v>58498</v>
      </c>
      <c r="G20" s="364">
        <f t="shared" si="1"/>
        <v>1263769</v>
      </c>
      <c r="H20" s="400" t="s">
        <v>19</v>
      </c>
    </row>
    <row r="21" spans="1:8" s="265" customFormat="1" ht="15" customHeight="1">
      <c r="A21" s="539" t="s">
        <v>10</v>
      </c>
      <c r="B21" s="538">
        <v>45522</v>
      </c>
      <c r="C21" s="77">
        <v>991734</v>
      </c>
      <c r="D21" s="538">
        <v>12591</v>
      </c>
      <c r="E21" s="77">
        <v>314775</v>
      </c>
      <c r="F21" s="538">
        <f t="shared" si="0"/>
        <v>58113</v>
      </c>
      <c r="G21" s="77">
        <f t="shared" si="1"/>
        <v>1306509</v>
      </c>
      <c r="H21" s="534" t="s">
        <v>20</v>
      </c>
    </row>
    <row r="22" spans="1:8" s="265" customFormat="1" ht="15">
      <c r="A22" s="540" t="s">
        <v>12</v>
      </c>
      <c r="B22" s="541">
        <v>20064</v>
      </c>
      <c r="C22" s="143">
        <v>368361</v>
      </c>
      <c r="D22" s="541">
        <v>6636</v>
      </c>
      <c r="E22" s="143">
        <v>145992</v>
      </c>
      <c r="F22" s="364">
        <f t="shared" si="0"/>
        <v>26700</v>
      </c>
      <c r="G22" s="364">
        <f t="shared" si="1"/>
        <v>514353</v>
      </c>
      <c r="H22" s="542" t="s">
        <v>24</v>
      </c>
    </row>
    <row r="23" spans="1:8" s="265" customFormat="1" ht="15" customHeight="1" thickBot="1">
      <c r="A23" s="657" t="s">
        <v>13</v>
      </c>
      <c r="B23" s="658">
        <v>65643</v>
      </c>
      <c r="C23" s="645">
        <v>1362743</v>
      </c>
      <c r="D23" s="658">
        <v>22112</v>
      </c>
      <c r="E23" s="645">
        <v>552800</v>
      </c>
      <c r="F23" s="538">
        <f t="shared" si="0"/>
        <v>87755</v>
      </c>
      <c r="G23" s="77">
        <f t="shared" si="1"/>
        <v>1915543</v>
      </c>
      <c r="H23" s="659" t="s">
        <v>22</v>
      </c>
    </row>
    <row r="24" spans="1:8" s="369" customFormat="1" ht="17.25" customHeight="1" thickBot="1">
      <c r="A24" s="403" t="s">
        <v>0</v>
      </c>
      <c r="B24" s="404">
        <f>SUM(B9:B23)</f>
        <v>893675</v>
      </c>
      <c r="C24" s="404">
        <f t="shared" ref="C24:G24" si="2">SUM(C9:C23)</f>
        <v>17861672</v>
      </c>
      <c r="D24" s="404">
        <f t="shared" si="2"/>
        <v>647773</v>
      </c>
      <c r="E24" s="404">
        <f t="shared" si="2"/>
        <v>13973826</v>
      </c>
      <c r="F24" s="404">
        <f t="shared" si="2"/>
        <v>1541448</v>
      </c>
      <c r="G24" s="404">
        <f t="shared" si="2"/>
        <v>31835498</v>
      </c>
      <c r="H24" s="403" t="s">
        <v>1</v>
      </c>
    </row>
    <row r="25" spans="1:8" ht="15">
      <c r="A25" s="882"/>
      <c r="B25" s="882"/>
      <c r="C25" s="882"/>
      <c r="D25" s="882"/>
      <c r="E25" s="882"/>
      <c r="F25" s="882"/>
      <c r="G25" s="882"/>
      <c r="H25" s="882"/>
    </row>
    <row r="26" spans="1:8" ht="18.75" customHeight="1"/>
  </sheetData>
  <mergeCells count="5">
    <mergeCell ref="G3:H3"/>
    <mergeCell ref="A1:H1"/>
    <mergeCell ref="A4:B4"/>
    <mergeCell ref="A25:H25"/>
    <mergeCell ref="A2:H2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H28"/>
  <sheetViews>
    <sheetView rightToLeft="1" zoomScale="90" zoomScaleNormal="90" zoomScaleSheetLayoutView="98" workbookViewId="0">
      <selection activeCell="F17" sqref="F17"/>
    </sheetView>
  </sheetViews>
  <sheetFormatPr defaultRowHeight="12.75"/>
  <cols>
    <col min="1" max="1" width="11.42578125" customWidth="1"/>
    <col min="2" max="2" width="12.5703125" customWidth="1"/>
    <col min="3" max="3" width="16.85546875" customWidth="1"/>
    <col min="4" max="4" width="10.140625" bestFit="1" customWidth="1"/>
    <col min="5" max="5" width="15.85546875" customWidth="1"/>
    <col min="6" max="6" width="14.7109375" customWidth="1"/>
    <col min="7" max="7" width="15.85546875" customWidth="1"/>
    <col min="8" max="8" width="16.140625" customWidth="1"/>
  </cols>
  <sheetData>
    <row r="1" spans="1:8" ht="15">
      <c r="A1" s="892" t="s">
        <v>466</v>
      </c>
      <c r="B1" s="892"/>
      <c r="C1" s="892"/>
      <c r="D1" s="892"/>
      <c r="E1" s="892"/>
      <c r="F1" s="892"/>
      <c r="G1" s="892"/>
      <c r="H1" s="892"/>
    </row>
    <row r="2" spans="1:8" ht="15">
      <c r="A2" s="893" t="s">
        <v>467</v>
      </c>
      <c r="B2" s="893"/>
      <c r="C2" s="893"/>
      <c r="D2" s="893"/>
      <c r="E2" s="893"/>
      <c r="F2" s="893"/>
      <c r="G2" s="893"/>
      <c r="H2" s="893"/>
    </row>
    <row r="3" spans="1:8" ht="12.75" customHeight="1">
      <c r="A3" s="22"/>
      <c r="B3" s="18"/>
      <c r="C3" s="18"/>
      <c r="D3" s="90"/>
      <c r="E3" s="18"/>
      <c r="F3" s="18"/>
      <c r="G3" s="868" t="s">
        <v>204</v>
      </c>
      <c r="H3" s="868"/>
    </row>
    <row r="4" spans="1:8" ht="15" customHeight="1" thickBot="1">
      <c r="A4" s="894" t="s">
        <v>381</v>
      </c>
      <c r="B4" s="894"/>
      <c r="C4" s="91" t="s">
        <v>179</v>
      </c>
      <c r="D4" s="92"/>
      <c r="E4" s="18"/>
      <c r="F4" s="93"/>
      <c r="G4" s="94" t="s">
        <v>180</v>
      </c>
      <c r="H4" s="95" t="s">
        <v>315</v>
      </c>
    </row>
    <row r="5" spans="1:8" ht="15" customHeight="1">
      <c r="A5" s="37"/>
      <c r="B5" s="100" t="s">
        <v>199</v>
      </c>
      <c r="C5" s="99"/>
      <c r="D5" s="100" t="s">
        <v>200</v>
      </c>
      <c r="E5" s="99"/>
      <c r="F5" s="100" t="s">
        <v>0</v>
      </c>
      <c r="G5" s="99"/>
      <c r="H5" s="98"/>
    </row>
    <row r="6" spans="1:8" ht="15" customHeight="1">
      <c r="A6" s="40"/>
      <c r="B6" s="164" t="s">
        <v>291</v>
      </c>
      <c r="C6" s="97"/>
      <c r="D6" s="164" t="s">
        <v>290</v>
      </c>
      <c r="E6" s="97"/>
      <c r="F6" s="90" t="s">
        <v>1</v>
      </c>
      <c r="G6" s="97"/>
      <c r="H6" s="96"/>
    </row>
    <row r="7" spans="1:8" s="301" customFormat="1" ht="15" customHeight="1">
      <c r="A7" s="313"/>
      <c r="B7" s="314" t="s">
        <v>192</v>
      </c>
      <c r="C7" s="315" t="s">
        <v>226</v>
      </c>
      <c r="D7" s="315" t="s">
        <v>192</v>
      </c>
      <c r="E7" s="315" t="s">
        <v>226</v>
      </c>
      <c r="F7" s="315" t="s">
        <v>192</v>
      </c>
      <c r="G7" s="315" t="s">
        <v>226</v>
      </c>
      <c r="H7" s="316"/>
    </row>
    <row r="8" spans="1:8" s="301" customFormat="1" ht="15" customHeight="1" thickBot="1">
      <c r="A8" s="660" t="s">
        <v>48</v>
      </c>
      <c r="B8" s="661" t="s">
        <v>129</v>
      </c>
      <c r="C8" s="661" t="s">
        <v>28</v>
      </c>
      <c r="D8" s="661" t="s">
        <v>129</v>
      </c>
      <c r="E8" s="661" t="s">
        <v>28</v>
      </c>
      <c r="F8" s="661" t="s">
        <v>129</v>
      </c>
      <c r="G8" s="661" t="s">
        <v>28</v>
      </c>
      <c r="H8" s="662" t="s">
        <v>25</v>
      </c>
    </row>
    <row r="9" spans="1:8" s="369" customFormat="1" ht="15" customHeight="1" thickTop="1">
      <c r="A9" s="532" t="s">
        <v>350</v>
      </c>
      <c r="B9" s="533">
        <v>22</v>
      </c>
      <c r="C9" s="77">
        <v>440</v>
      </c>
      <c r="D9" s="533">
        <v>21</v>
      </c>
      <c r="E9" s="77">
        <v>473</v>
      </c>
      <c r="F9" s="533">
        <f>B9+D9</f>
        <v>43</v>
      </c>
      <c r="G9" s="77">
        <f>C9+E9</f>
        <v>913</v>
      </c>
      <c r="H9" s="534" t="s">
        <v>483</v>
      </c>
    </row>
    <row r="10" spans="1:8" s="265" customFormat="1" ht="15" customHeight="1">
      <c r="A10" s="405" t="s">
        <v>29</v>
      </c>
      <c r="B10" s="406">
        <v>6</v>
      </c>
      <c r="C10" s="364">
        <v>82</v>
      </c>
      <c r="D10" s="406">
        <v>0</v>
      </c>
      <c r="E10" s="364">
        <v>0</v>
      </c>
      <c r="F10" s="364">
        <f t="shared" ref="F10:F23" si="0">B10+D10</f>
        <v>6</v>
      </c>
      <c r="G10" s="364">
        <f t="shared" ref="G10:G23" si="1">C10+E10</f>
        <v>82</v>
      </c>
      <c r="H10" s="407" t="s">
        <v>30</v>
      </c>
    </row>
    <row r="11" spans="1:8" s="265" customFormat="1" ht="15" customHeight="1">
      <c r="A11" s="535" t="s">
        <v>3</v>
      </c>
      <c r="B11" s="533">
        <v>43</v>
      </c>
      <c r="C11" s="77">
        <v>1018</v>
      </c>
      <c r="D11" s="533">
        <v>89</v>
      </c>
      <c r="E11" s="77">
        <v>2274</v>
      </c>
      <c r="F11" s="533">
        <f t="shared" si="0"/>
        <v>132</v>
      </c>
      <c r="G11" s="77">
        <f t="shared" si="1"/>
        <v>3292</v>
      </c>
      <c r="H11" s="536" t="s">
        <v>15</v>
      </c>
    </row>
    <row r="12" spans="1:8" s="265" customFormat="1" ht="15" customHeight="1">
      <c r="A12" s="405" t="s">
        <v>340</v>
      </c>
      <c r="B12" s="406">
        <v>0</v>
      </c>
      <c r="C12" s="364">
        <v>0</v>
      </c>
      <c r="D12" s="406">
        <v>27</v>
      </c>
      <c r="E12" s="364">
        <v>745</v>
      </c>
      <c r="F12" s="364">
        <f t="shared" si="0"/>
        <v>27</v>
      </c>
      <c r="G12" s="364">
        <f t="shared" si="1"/>
        <v>745</v>
      </c>
      <c r="H12" s="407" t="s">
        <v>336</v>
      </c>
    </row>
    <row r="13" spans="1:8" s="265" customFormat="1" ht="15" customHeight="1">
      <c r="A13" s="535" t="s">
        <v>4</v>
      </c>
      <c r="B13" s="533">
        <v>633</v>
      </c>
      <c r="C13" s="77">
        <v>12606</v>
      </c>
      <c r="D13" s="533">
        <v>682</v>
      </c>
      <c r="E13" s="77">
        <v>16013</v>
      </c>
      <c r="F13" s="533">
        <f t="shared" si="0"/>
        <v>1315</v>
      </c>
      <c r="G13" s="77">
        <f t="shared" si="1"/>
        <v>28619</v>
      </c>
      <c r="H13" s="536" t="s">
        <v>16</v>
      </c>
    </row>
    <row r="14" spans="1:8" s="265" customFormat="1" ht="15" customHeight="1">
      <c r="A14" s="408" t="s">
        <v>5</v>
      </c>
      <c r="B14" s="406">
        <v>62</v>
      </c>
      <c r="C14" s="364">
        <v>560</v>
      </c>
      <c r="D14" s="406">
        <v>73</v>
      </c>
      <c r="E14" s="364">
        <v>1588</v>
      </c>
      <c r="F14" s="364">
        <f t="shared" si="0"/>
        <v>135</v>
      </c>
      <c r="G14" s="364">
        <f t="shared" si="1"/>
        <v>2148</v>
      </c>
      <c r="H14" s="409" t="s">
        <v>23</v>
      </c>
    </row>
    <row r="15" spans="1:8" s="265" customFormat="1" ht="15" customHeight="1">
      <c r="A15" s="535" t="s">
        <v>6</v>
      </c>
      <c r="B15" s="533">
        <v>0</v>
      </c>
      <c r="C15" s="77">
        <v>0</v>
      </c>
      <c r="D15" s="533">
        <v>121</v>
      </c>
      <c r="E15" s="77">
        <v>2440</v>
      </c>
      <c r="F15" s="533">
        <f t="shared" si="0"/>
        <v>121</v>
      </c>
      <c r="G15" s="77">
        <f t="shared" si="1"/>
        <v>2440</v>
      </c>
      <c r="H15" s="536" t="s">
        <v>484</v>
      </c>
    </row>
    <row r="16" spans="1:8" s="265" customFormat="1" ht="15" customHeight="1">
      <c r="A16" s="408" t="s">
        <v>11</v>
      </c>
      <c r="B16" s="406">
        <v>28</v>
      </c>
      <c r="C16" s="364">
        <v>473</v>
      </c>
      <c r="D16" s="406">
        <v>112</v>
      </c>
      <c r="E16" s="364">
        <v>1771</v>
      </c>
      <c r="F16" s="364">
        <f t="shared" si="0"/>
        <v>140</v>
      </c>
      <c r="G16" s="364">
        <f t="shared" si="1"/>
        <v>2244</v>
      </c>
      <c r="H16" s="409" t="s">
        <v>21</v>
      </c>
    </row>
    <row r="17" spans="1:8" s="265" customFormat="1" ht="15" customHeight="1">
      <c r="A17" s="535" t="s">
        <v>2</v>
      </c>
      <c r="B17" s="533">
        <v>18</v>
      </c>
      <c r="C17" s="77">
        <v>375</v>
      </c>
      <c r="D17" s="533">
        <v>0</v>
      </c>
      <c r="E17" s="77">
        <v>0</v>
      </c>
      <c r="F17" s="533">
        <f t="shared" si="0"/>
        <v>18</v>
      </c>
      <c r="G17" s="77">
        <f t="shared" si="1"/>
        <v>375</v>
      </c>
      <c r="H17" s="536" t="s">
        <v>14</v>
      </c>
    </row>
    <row r="18" spans="1:8" s="265" customFormat="1" ht="15" customHeight="1">
      <c r="A18" s="408" t="s">
        <v>7</v>
      </c>
      <c r="B18" s="406">
        <v>91</v>
      </c>
      <c r="C18" s="364">
        <v>1194</v>
      </c>
      <c r="D18" s="406">
        <v>157</v>
      </c>
      <c r="E18" s="364">
        <v>2814</v>
      </c>
      <c r="F18" s="364">
        <f t="shared" si="0"/>
        <v>248</v>
      </c>
      <c r="G18" s="364">
        <f t="shared" si="1"/>
        <v>4008</v>
      </c>
      <c r="H18" s="409" t="s">
        <v>17</v>
      </c>
    </row>
    <row r="19" spans="1:8" s="265" customFormat="1" ht="15" customHeight="1">
      <c r="A19" s="535" t="s">
        <v>8</v>
      </c>
      <c r="B19" s="533">
        <v>115</v>
      </c>
      <c r="C19" s="77">
        <v>1748</v>
      </c>
      <c r="D19" s="533">
        <v>130</v>
      </c>
      <c r="E19" s="77">
        <v>3248</v>
      </c>
      <c r="F19" s="533">
        <f t="shared" si="0"/>
        <v>245</v>
      </c>
      <c r="G19" s="77">
        <f t="shared" si="1"/>
        <v>4996</v>
      </c>
      <c r="H19" s="536" t="s">
        <v>18</v>
      </c>
    </row>
    <row r="20" spans="1:8" s="265" customFormat="1" ht="15" customHeight="1">
      <c r="A20" s="408" t="s">
        <v>9</v>
      </c>
      <c r="B20" s="406">
        <v>78</v>
      </c>
      <c r="C20" s="364">
        <v>588</v>
      </c>
      <c r="D20" s="406">
        <v>70</v>
      </c>
      <c r="E20" s="364">
        <v>1212</v>
      </c>
      <c r="F20" s="364">
        <f t="shared" si="0"/>
        <v>148</v>
      </c>
      <c r="G20" s="364">
        <f t="shared" si="1"/>
        <v>1800</v>
      </c>
      <c r="H20" s="409" t="s">
        <v>19</v>
      </c>
    </row>
    <row r="21" spans="1:8" s="265" customFormat="1" ht="15" customHeight="1">
      <c r="A21" s="535" t="s">
        <v>10</v>
      </c>
      <c r="B21" s="533">
        <v>0</v>
      </c>
      <c r="C21" s="77">
        <v>0</v>
      </c>
      <c r="D21" s="533">
        <v>333</v>
      </c>
      <c r="E21" s="77">
        <v>2622</v>
      </c>
      <c r="F21" s="533">
        <f t="shared" si="0"/>
        <v>333</v>
      </c>
      <c r="G21" s="77">
        <f t="shared" si="1"/>
        <v>2622</v>
      </c>
      <c r="H21" s="536" t="s">
        <v>20</v>
      </c>
    </row>
    <row r="22" spans="1:8" s="265" customFormat="1" ht="15" customHeight="1">
      <c r="A22" s="408" t="s">
        <v>12</v>
      </c>
      <c r="B22" s="406">
        <v>0</v>
      </c>
      <c r="C22" s="364">
        <v>0</v>
      </c>
      <c r="D22" s="406">
        <v>54</v>
      </c>
      <c r="E22" s="364">
        <v>724</v>
      </c>
      <c r="F22" s="364">
        <f t="shared" si="0"/>
        <v>54</v>
      </c>
      <c r="G22" s="364">
        <f t="shared" si="1"/>
        <v>724</v>
      </c>
      <c r="H22" s="409" t="s">
        <v>24</v>
      </c>
    </row>
    <row r="23" spans="1:8" s="265" customFormat="1" ht="15" customHeight="1" thickBot="1">
      <c r="A23" s="663" t="s">
        <v>13</v>
      </c>
      <c r="B23" s="664">
        <v>0</v>
      </c>
      <c r="C23" s="645">
        <v>0</v>
      </c>
      <c r="D23" s="664">
        <v>248</v>
      </c>
      <c r="E23" s="645">
        <v>3076</v>
      </c>
      <c r="F23" s="533">
        <f t="shared" si="0"/>
        <v>248</v>
      </c>
      <c r="G23" s="77">
        <f t="shared" si="1"/>
        <v>3076</v>
      </c>
      <c r="H23" s="665" t="s">
        <v>22</v>
      </c>
    </row>
    <row r="24" spans="1:8" s="369" customFormat="1" ht="19.5" customHeight="1" thickBot="1">
      <c r="A24" s="410" t="s">
        <v>0</v>
      </c>
      <c r="B24" s="411">
        <f>SUM(B9:B23)</f>
        <v>1096</v>
      </c>
      <c r="C24" s="411">
        <f t="shared" ref="C24:G24" si="2">SUM(C9:C23)</f>
        <v>19084</v>
      </c>
      <c r="D24" s="411">
        <f t="shared" si="2"/>
        <v>2117</v>
      </c>
      <c r="E24" s="411">
        <f t="shared" si="2"/>
        <v>39000</v>
      </c>
      <c r="F24" s="411">
        <f t="shared" si="2"/>
        <v>3213</v>
      </c>
      <c r="G24" s="411">
        <f t="shared" si="2"/>
        <v>58084</v>
      </c>
      <c r="H24" s="410" t="s">
        <v>1</v>
      </c>
    </row>
    <row r="25" spans="1:8" ht="15">
      <c r="A25" s="882"/>
      <c r="B25" s="882"/>
      <c r="C25" s="882"/>
      <c r="D25" s="882"/>
      <c r="E25" s="882"/>
      <c r="F25" s="882"/>
      <c r="G25" s="882"/>
      <c r="H25" s="882"/>
    </row>
    <row r="26" spans="1:8" ht="13.5" customHeight="1"/>
    <row r="28" spans="1:8">
      <c r="C28" s="3"/>
    </row>
  </sheetData>
  <mergeCells count="5">
    <mergeCell ref="G3:H3"/>
    <mergeCell ref="A1:H1"/>
    <mergeCell ref="A2:H2"/>
    <mergeCell ref="A4:B4"/>
    <mergeCell ref="A25:H2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rightToLeft="1" zoomScaleNormal="100" workbookViewId="0">
      <selection activeCell="F17" sqref="F17"/>
    </sheetView>
  </sheetViews>
  <sheetFormatPr defaultRowHeight="12.75"/>
  <cols>
    <col min="1" max="1" width="8" customWidth="1"/>
    <col min="2" max="2" width="5.5703125" customWidth="1"/>
    <col min="3" max="3" width="7.42578125" customWidth="1"/>
    <col min="4" max="4" width="6.85546875" customWidth="1"/>
    <col min="5" max="5" width="6.7109375" customWidth="1"/>
    <col min="6" max="6" width="7.7109375" customWidth="1"/>
    <col min="7" max="7" width="8" customWidth="1"/>
    <col min="8" max="8" width="8.5703125" customWidth="1"/>
    <col min="10" max="10" width="8.85546875" customWidth="1"/>
    <col min="11" max="11" width="8.28515625" customWidth="1"/>
    <col min="12" max="13" width="7.7109375" customWidth="1"/>
    <col min="14" max="14" width="7.42578125" customWidth="1"/>
    <col min="15" max="15" width="8" customWidth="1"/>
  </cols>
  <sheetData/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O35"/>
  <sheetViews>
    <sheetView rightToLeft="1" zoomScaleNormal="100" zoomScaleSheetLayoutView="100" workbookViewId="0">
      <selection activeCell="F17" sqref="F17"/>
    </sheetView>
  </sheetViews>
  <sheetFormatPr defaultRowHeight="12.75"/>
  <cols>
    <col min="1" max="1" width="10" customWidth="1"/>
    <col min="2" max="2" width="12.85546875" customWidth="1"/>
    <col min="3" max="3" width="14.42578125" customWidth="1"/>
    <col min="4" max="4" width="11.140625" customWidth="1"/>
    <col min="5" max="5" width="13.85546875" customWidth="1"/>
    <col min="6" max="6" width="11.42578125" customWidth="1"/>
    <col min="7" max="7" width="13.7109375" bestFit="1" customWidth="1"/>
    <col min="8" max="8" width="12.140625" customWidth="1"/>
    <col min="9" max="9" width="14" customWidth="1"/>
    <col min="10" max="10" width="17.85546875" customWidth="1"/>
    <col min="11" max="11" width="0.85546875" hidden="1" customWidth="1"/>
    <col min="12" max="12" width="5.85546875" customWidth="1"/>
  </cols>
  <sheetData>
    <row r="1" spans="1:10" ht="15">
      <c r="A1" s="838" t="s">
        <v>468</v>
      </c>
      <c r="B1" s="838"/>
      <c r="C1" s="838"/>
      <c r="D1" s="838"/>
      <c r="E1" s="838"/>
      <c r="F1" s="838"/>
      <c r="G1" s="838"/>
      <c r="H1" s="838"/>
      <c r="I1" s="838"/>
      <c r="J1" s="838"/>
    </row>
    <row r="2" spans="1:10" ht="15">
      <c r="A2" s="841" t="s">
        <v>469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s="6" customFormat="1" ht="15">
      <c r="A3" s="189"/>
      <c r="B3" s="189"/>
      <c r="C3" s="189"/>
      <c r="D3" s="189"/>
      <c r="E3" s="189"/>
      <c r="F3" s="189"/>
      <c r="G3" s="189"/>
      <c r="H3" s="189"/>
      <c r="I3" s="895" t="s">
        <v>204</v>
      </c>
      <c r="J3" s="895"/>
    </row>
    <row r="4" spans="1:10" ht="17.25" customHeight="1" thickBot="1">
      <c r="A4" s="896" t="s">
        <v>382</v>
      </c>
      <c r="B4" s="896"/>
      <c r="C4" s="896"/>
      <c r="D4" s="64"/>
      <c r="E4" s="64"/>
      <c r="F4" s="24"/>
      <c r="G4" s="64"/>
      <c r="H4" s="64" t="s">
        <v>190</v>
      </c>
      <c r="I4" s="870" t="s">
        <v>315</v>
      </c>
      <c r="J4" s="870"/>
    </row>
    <row r="5" spans="1:10" ht="15" customHeight="1">
      <c r="A5" s="8"/>
      <c r="B5" s="69" t="s">
        <v>42</v>
      </c>
      <c r="C5" s="69"/>
      <c r="D5" s="69" t="s">
        <v>110</v>
      </c>
      <c r="E5" s="69"/>
      <c r="F5" s="69" t="s">
        <v>111</v>
      </c>
      <c r="G5" s="69"/>
      <c r="H5" s="69" t="s">
        <v>0</v>
      </c>
      <c r="I5" s="108"/>
      <c r="J5" s="8"/>
    </row>
    <row r="6" spans="1:10" ht="15" customHeight="1">
      <c r="A6" s="18"/>
      <c r="B6" s="31" t="s">
        <v>163</v>
      </c>
      <c r="C6" s="31"/>
      <c r="D6" s="31" t="s">
        <v>248</v>
      </c>
      <c r="E6" s="31"/>
      <c r="F6" s="31" t="s">
        <v>292</v>
      </c>
      <c r="G6" s="31"/>
      <c r="H6" s="31" t="s">
        <v>1</v>
      </c>
      <c r="I6" s="31"/>
      <c r="J6" s="18"/>
    </row>
    <row r="7" spans="1:10" s="141" customFormat="1" ht="15" customHeight="1">
      <c r="A7" s="52"/>
      <c r="B7" s="290" t="s">
        <v>35</v>
      </c>
      <c r="C7" s="290" t="s">
        <v>226</v>
      </c>
      <c r="D7" s="290" t="s">
        <v>35</v>
      </c>
      <c r="E7" s="289" t="s">
        <v>226</v>
      </c>
      <c r="F7" s="290" t="s">
        <v>35</v>
      </c>
      <c r="G7" s="290" t="s">
        <v>226</v>
      </c>
      <c r="H7" s="290" t="s">
        <v>35</v>
      </c>
      <c r="I7" s="290" t="s">
        <v>226</v>
      </c>
      <c r="J7" s="52"/>
    </row>
    <row r="8" spans="1:10" s="301" customFormat="1" ht="15" customHeight="1" thickBot="1">
      <c r="A8" s="300" t="s">
        <v>48</v>
      </c>
      <c r="B8" s="345" t="s">
        <v>152</v>
      </c>
      <c r="C8" s="345" t="s">
        <v>28</v>
      </c>
      <c r="D8" s="345" t="s">
        <v>152</v>
      </c>
      <c r="E8" s="345" t="s">
        <v>28</v>
      </c>
      <c r="F8" s="345" t="s">
        <v>152</v>
      </c>
      <c r="G8" s="345" t="s">
        <v>28</v>
      </c>
      <c r="H8" s="345" t="s">
        <v>152</v>
      </c>
      <c r="I8" s="345" t="s">
        <v>28</v>
      </c>
      <c r="J8" s="644" t="s">
        <v>25</v>
      </c>
    </row>
    <row r="9" spans="1:10" s="369" customFormat="1" ht="15" customHeight="1" thickTop="1">
      <c r="A9" s="14" t="s">
        <v>350</v>
      </c>
      <c r="B9" s="753">
        <v>18338</v>
      </c>
      <c r="C9" s="753">
        <v>2127305</v>
      </c>
      <c r="D9" s="753">
        <v>4325</v>
      </c>
      <c r="E9" s="753">
        <v>673907</v>
      </c>
      <c r="F9" s="765">
        <v>0</v>
      </c>
      <c r="G9" s="765">
        <v>0</v>
      </c>
      <c r="H9" s="753">
        <f>B9+D9+F9</f>
        <v>22663</v>
      </c>
      <c r="I9" s="753">
        <f>C9+E9+G9</f>
        <v>2801212</v>
      </c>
      <c r="J9" s="612" t="s">
        <v>483</v>
      </c>
    </row>
    <row r="10" spans="1:10" s="265" customFormat="1" ht="15" customHeight="1">
      <c r="A10" s="370" t="s">
        <v>29</v>
      </c>
      <c r="B10" s="754">
        <v>30099</v>
      </c>
      <c r="C10" s="754">
        <v>3089494</v>
      </c>
      <c r="D10" s="754">
        <v>1109</v>
      </c>
      <c r="E10" s="754">
        <v>133728</v>
      </c>
      <c r="F10" s="766">
        <v>0</v>
      </c>
      <c r="G10" s="766">
        <v>0</v>
      </c>
      <c r="H10" s="754">
        <f t="shared" ref="H10:H23" si="0">B10+D10+F10</f>
        <v>31208</v>
      </c>
      <c r="I10" s="754">
        <f t="shared" ref="I10:I23" si="1">C10+E10+G10</f>
        <v>3223222</v>
      </c>
      <c r="J10" s="371" t="s">
        <v>30</v>
      </c>
    </row>
    <row r="11" spans="1:10" s="265" customFormat="1" ht="15" customHeight="1">
      <c r="A11" s="14" t="s">
        <v>3</v>
      </c>
      <c r="B11" s="753">
        <v>30979</v>
      </c>
      <c r="C11" s="753">
        <v>3781288</v>
      </c>
      <c r="D11" s="753">
        <v>9551</v>
      </c>
      <c r="E11" s="753">
        <v>1270436</v>
      </c>
      <c r="F11" s="753">
        <v>2104</v>
      </c>
      <c r="G11" s="753">
        <v>379239</v>
      </c>
      <c r="H11" s="753">
        <f t="shared" si="0"/>
        <v>42634</v>
      </c>
      <c r="I11" s="753">
        <f t="shared" si="1"/>
        <v>5430963</v>
      </c>
      <c r="J11" s="612" t="s">
        <v>15</v>
      </c>
    </row>
    <row r="12" spans="1:10" s="265" customFormat="1" ht="15" customHeight="1">
      <c r="A12" s="362" t="s">
        <v>340</v>
      </c>
      <c r="B12" s="754">
        <v>11015</v>
      </c>
      <c r="C12" s="754">
        <v>1281899</v>
      </c>
      <c r="D12" s="754">
        <v>9063</v>
      </c>
      <c r="E12" s="754">
        <v>1098873</v>
      </c>
      <c r="F12" s="766">
        <v>434</v>
      </c>
      <c r="G12" s="754">
        <v>132772</v>
      </c>
      <c r="H12" s="754">
        <f t="shared" si="0"/>
        <v>20512</v>
      </c>
      <c r="I12" s="754">
        <f t="shared" si="1"/>
        <v>2513544</v>
      </c>
      <c r="J12" s="367" t="s">
        <v>336</v>
      </c>
    </row>
    <row r="13" spans="1:10" s="265" customFormat="1" ht="15" customHeight="1">
      <c r="A13" s="14" t="s">
        <v>4</v>
      </c>
      <c r="B13" s="753">
        <v>239416</v>
      </c>
      <c r="C13" s="753">
        <v>28650452</v>
      </c>
      <c r="D13" s="753">
        <v>69087</v>
      </c>
      <c r="E13" s="753">
        <v>9519370</v>
      </c>
      <c r="F13" s="765">
        <v>0</v>
      </c>
      <c r="G13" s="765">
        <v>0</v>
      </c>
      <c r="H13" s="753">
        <f t="shared" si="0"/>
        <v>308503</v>
      </c>
      <c r="I13" s="753">
        <f t="shared" si="1"/>
        <v>38169822</v>
      </c>
      <c r="J13" s="612" t="s">
        <v>16</v>
      </c>
    </row>
    <row r="14" spans="1:10" s="265" customFormat="1" ht="15" customHeight="1">
      <c r="A14" s="362" t="s">
        <v>5</v>
      </c>
      <c r="B14" s="754">
        <v>32905</v>
      </c>
      <c r="C14" s="754">
        <v>3897911</v>
      </c>
      <c r="D14" s="754">
        <v>10670</v>
      </c>
      <c r="E14" s="754">
        <v>1453902</v>
      </c>
      <c r="F14" s="766">
        <v>0</v>
      </c>
      <c r="G14" s="766">
        <v>0</v>
      </c>
      <c r="H14" s="754">
        <f t="shared" si="0"/>
        <v>43575</v>
      </c>
      <c r="I14" s="754">
        <f t="shared" si="1"/>
        <v>5351813</v>
      </c>
      <c r="J14" s="367" t="s">
        <v>23</v>
      </c>
    </row>
    <row r="15" spans="1:10" s="265" customFormat="1" ht="15" customHeight="1">
      <c r="A15" s="14" t="s">
        <v>6</v>
      </c>
      <c r="B15" s="753">
        <v>51702</v>
      </c>
      <c r="C15" s="753">
        <v>6253752</v>
      </c>
      <c r="D15" s="753">
        <v>13136</v>
      </c>
      <c r="E15" s="753">
        <v>1857641</v>
      </c>
      <c r="F15" s="765">
        <v>0</v>
      </c>
      <c r="G15" s="765">
        <v>0</v>
      </c>
      <c r="H15" s="753">
        <f t="shared" si="0"/>
        <v>64838</v>
      </c>
      <c r="I15" s="753">
        <f t="shared" si="1"/>
        <v>8111393</v>
      </c>
      <c r="J15" s="612" t="s">
        <v>484</v>
      </c>
    </row>
    <row r="16" spans="1:10" s="265" customFormat="1" ht="15" customHeight="1">
      <c r="A16" s="362" t="s">
        <v>11</v>
      </c>
      <c r="B16" s="754">
        <v>36372</v>
      </c>
      <c r="C16" s="754">
        <v>4133799</v>
      </c>
      <c r="D16" s="754">
        <v>11949</v>
      </c>
      <c r="E16" s="754">
        <v>1335720</v>
      </c>
      <c r="F16" s="766">
        <v>0</v>
      </c>
      <c r="G16" s="766">
        <v>0</v>
      </c>
      <c r="H16" s="754">
        <f t="shared" si="0"/>
        <v>48321</v>
      </c>
      <c r="I16" s="754">
        <f t="shared" si="1"/>
        <v>5469519</v>
      </c>
      <c r="J16" s="367" t="s">
        <v>21</v>
      </c>
    </row>
    <row r="17" spans="1:15" s="265" customFormat="1" ht="15" customHeight="1">
      <c r="A17" s="14" t="s">
        <v>2</v>
      </c>
      <c r="B17" s="753">
        <v>10139</v>
      </c>
      <c r="C17" s="753">
        <v>1160365</v>
      </c>
      <c r="D17" s="753">
        <v>678</v>
      </c>
      <c r="E17" s="753">
        <v>92463</v>
      </c>
      <c r="F17" s="765">
        <v>338</v>
      </c>
      <c r="G17" s="753">
        <v>81588</v>
      </c>
      <c r="H17" s="753">
        <f t="shared" si="0"/>
        <v>11155</v>
      </c>
      <c r="I17" s="753">
        <f t="shared" si="1"/>
        <v>1334416</v>
      </c>
      <c r="J17" s="612" t="s">
        <v>14</v>
      </c>
    </row>
    <row r="18" spans="1:15" s="265" customFormat="1" ht="15" customHeight="1">
      <c r="A18" s="362" t="s">
        <v>7</v>
      </c>
      <c r="B18" s="754">
        <v>58217</v>
      </c>
      <c r="C18" s="754">
        <v>6348406</v>
      </c>
      <c r="D18" s="754">
        <v>21016</v>
      </c>
      <c r="E18" s="754">
        <v>2443036</v>
      </c>
      <c r="F18" s="766">
        <v>0</v>
      </c>
      <c r="G18" s="766">
        <v>0</v>
      </c>
      <c r="H18" s="754">
        <f t="shared" si="0"/>
        <v>79233</v>
      </c>
      <c r="I18" s="754">
        <f t="shared" si="1"/>
        <v>8791442</v>
      </c>
      <c r="J18" s="367" t="s">
        <v>17</v>
      </c>
    </row>
    <row r="19" spans="1:15" s="265" customFormat="1" ht="15" customHeight="1">
      <c r="A19" s="14" t="s">
        <v>8</v>
      </c>
      <c r="B19" s="753">
        <v>44096</v>
      </c>
      <c r="C19" s="753">
        <v>5034584</v>
      </c>
      <c r="D19" s="753">
        <v>16540</v>
      </c>
      <c r="E19" s="753">
        <v>2243525</v>
      </c>
      <c r="F19" s="765">
        <v>0</v>
      </c>
      <c r="G19" s="765">
        <v>0</v>
      </c>
      <c r="H19" s="753">
        <f t="shared" si="0"/>
        <v>60636</v>
      </c>
      <c r="I19" s="753">
        <f t="shared" si="1"/>
        <v>7278109</v>
      </c>
      <c r="J19" s="612" t="s">
        <v>18</v>
      </c>
    </row>
    <row r="20" spans="1:15" s="265" customFormat="1" ht="15" customHeight="1">
      <c r="A20" s="362" t="s">
        <v>9</v>
      </c>
      <c r="B20" s="754">
        <v>41373</v>
      </c>
      <c r="C20" s="754">
        <v>4224576</v>
      </c>
      <c r="D20" s="754">
        <v>4364</v>
      </c>
      <c r="E20" s="754">
        <v>517828</v>
      </c>
      <c r="F20" s="766">
        <v>0</v>
      </c>
      <c r="G20" s="766">
        <v>0</v>
      </c>
      <c r="H20" s="754">
        <f t="shared" si="0"/>
        <v>45737</v>
      </c>
      <c r="I20" s="754">
        <f t="shared" si="1"/>
        <v>4742404</v>
      </c>
      <c r="J20" s="367" t="s">
        <v>19</v>
      </c>
    </row>
    <row r="21" spans="1:15" s="265" customFormat="1" ht="15" customHeight="1">
      <c r="A21" s="14" t="s">
        <v>10</v>
      </c>
      <c r="B21" s="753">
        <v>49106</v>
      </c>
      <c r="C21" s="753">
        <v>5109788</v>
      </c>
      <c r="D21" s="753">
        <v>6233</v>
      </c>
      <c r="E21" s="753">
        <v>755058</v>
      </c>
      <c r="F21" s="753">
        <v>4426</v>
      </c>
      <c r="G21" s="753">
        <v>837958</v>
      </c>
      <c r="H21" s="753">
        <f t="shared" si="0"/>
        <v>59765</v>
      </c>
      <c r="I21" s="753">
        <f t="shared" si="1"/>
        <v>6702804</v>
      </c>
      <c r="J21" s="612" t="s">
        <v>20</v>
      </c>
    </row>
    <row r="22" spans="1:15" s="377" customFormat="1" ht="15" customHeight="1">
      <c r="A22" s="362" t="s">
        <v>12</v>
      </c>
      <c r="B22" s="754">
        <v>26888</v>
      </c>
      <c r="C22" s="754">
        <v>2715034</v>
      </c>
      <c r="D22" s="754">
        <v>7072</v>
      </c>
      <c r="E22" s="754">
        <v>850515</v>
      </c>
      <c r="F22" s="766">
        <v>0</v>
      </c>
      <c r="G22" s="766">
        <v>0</v>
      </c>
      <c r="H22" s="754">
        <f t="shared" si="0"/>
        <v>33960</v>
      </c>
      <c r="I22" s="754">
        <f t="shared" si="1"/>
        <v>3565549</v>
      </c>
      <c r="J22" s="367" t="s">
        <v>24</v>
      </c>
    </row>
    <row r="23" spans="1:15" s="265" customFormat="1" ht="15" customHeight="1" thickBot="1">
      <c r="A23" s="14" t="s">
        <v>13</v>
      </c>
      <c r="B23" s="753">
        <v>51437</v>
      </c>
      <c r="C23" s="753">
        <v>6280164</v>
      </c>
      <c r="D23" s="753">
        <v>18763</v>
      </c>
      <c r="E23" s="753">
        <v>2303890</v>
      </c>
      <c r="F23" s="753">
        <v>1660</v>
      </c>
      <c r="G23" s="753">
        <v>305963</v>
      </c>
      <c r="H23" s="753">
        <f t="shared" si="0"/>
        <v>71860</v>
      </c>
      <c r="I23" s="753">
        <f t="shared" si="1"/>
        <v>8890017</v>
      </c>
      <c r="J23" s="612" t="s">
        <v>22</v>
      </c>
    </row>
    <row r="24" spans="1:15" s="301" customFormat="1" ht="15" customHeight="1" thickBot="1">
      <c r="A24" s="317" t="s">
        <v>0</v>
      </c>
      <c r="B24" s="302">
        <f>SUM(B9:B23)</f>
        <v>732082</v>
      </c>
      <c r="C24" s="302">
        <f t="shared" ref="C24:I24" si="2">SUM(C9:C23)</f>
        <v>84088817</v>
      </c>
      <c r="D24" s="302">
        <f t="shared" si="2"/>
        <v>203556</v>
      </c>
      <c r="E24" s="302">
        <f t="shared" si="2"/>
        <v>26549892</v>
      </c>
      <c r="F24" s="302">
        <f t="shared" si="2"/>
        <v>8962</v>
      </c>
      <c r="G24" s="302">
        <f t="shared" si="2"/>
        <v>1737520</v>
      </c>
      <c r="H24" s="302">
        <f t="shared" si="2"/>
        <v>944600</v>
      </c>
      <c r="I24" s="302">
        <f t="shared" si="2"/>
        <v>112376229</v>
      </c>
      <c r="J24" s="310" t="s">
        <v>1</v>
      </c>
    </row>
    <row r="25" spans="1:15" ht="15">
      <c r="A25" s="882"/>
      <c r="B25" s="882"/>
      <c r="C25" s="882"/>
      <c r="D25" s="882"/>
      <c r="E25" s="882"/>
      <c r="F25" s="882"/>
      <c r="G25" s="882"/>
      <c r="H25" s="882"/>
      <c r="I25" s="6"/>
      <c r="J25" s="173"/>
      <c r="L25" s="5"/>
    </row>
    <row r="26" spans="1:15" ht="12.75" customHeight="1">
      <c r="A26" s="265"/>
      <c r="B26" s="265"/>
      <c r="C26" s="265"/>
      <c r="D26" s="265"/>
      <c r="E26" s="265"/>
      <c r="F26" s="265"/>
      <c r="G26" s="265"/>
      <c r="H26" s="265"/>
      <c r="I26" s="265"/>
      <c r="J26" s="367"/>
      <c r="K26" s="265"/>
      <c r="L26" s="265"/>
      <c r="M26" s="265"/>
      <c r="N26" s="265"/>
      <c r="O26" s="265"/>
    </row>
    <row r="27" spans="1:15" ht="15">
      <c r="A27" s="265"/>
      <c r="B27" s="265"/>
      <c r="C27" s="265"/>
      <c r="D27" s="265"/>
      <c r="E27" s="265"/>
      <c r="F27" s="362"/>
      <c r="G27" s="362"/>
      <c r="H27" s="362"/>
      <c r="I27" s="362"/>
      <c r="J27" s="362"/>
      <c r="K27" s="362"/>
      <c r="L27" s="362"/>
      <c r="M27" s="362"/>
      <c r="N27" s="362"/>
      <c r="O27" s="362"/>
    </row>
    <row r="28" spans="1:15">
      <c r="A28" s="265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5"/>
    </row>
    <row r="29" spans="1:15" ht="15">
      <c r="A29" s="265"/>
      <c r="B29" s="362"/>
      <c r="C29" s="265"/>
      <c r="D29" s="369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</row>
    <row r="30" spans="1:15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</row>
    <row r="31" spans="1:15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</row>
    <row r="32" spans="1:15" ht="15">
      <c r="A32" s="265"/>
      <c r="B32" s="265"/>
      <c r="C32" s="265"/>
      <c r="D32" s="265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265"/>
    </row>
    <row r="33" spans="1:15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</row>
    <row r="34" spans="1:15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</row>
    <row r="35" spans="1:15">
      <c r="A35" s="265"/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</row>
  </sheetData>
  <mergeCells count="6">
    <mergeCell ref="A25:H25"/>
    <mergeCell ref="I3:J3"/>
    <mergeCell ref="A1:J1"/>
    <mergeCell ref="A2:J2"/>
    <mergeCell ref="A4:C4"/>
    <mergeCell ref="I4:J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M26"/>
  <sheetViews>
    <sheetView rightToLeft="1" zoomScale="110" zoomScaleNormal="110" zoomScaleSheetLayoutView="100" workbookViewId="0">
      <selection activeCell="F17" sqref="F17"/>
    </sheetView>
  </sheetViews>
  <sheetFormatPr defaultRowHeight="12.75"/>
  <cols>
    <col min="1" max="1" width="11.28515625" customWidth="1"/>
    <col min="2" max="2" width="12.140625" customWidth="1"/>
    <col min="3" max="3" width="14.140625" customWidth="1"/>
    <col min="4" max="4" width="11.7109375" customWidth="1"/>
    <col min="5" max="5" width="14" customWidth="1"/>
    <col min="6" max="6" width="12.85546875" customWidth="1"/>
    <col min="7" max="7" width="15.140625" customWidth="1"/>
    <col min="8" max="8" width="17.28515625" customWidth="1"/>
    <col min="9" max="9" width="1" hidden="1" customWidth="1"/>
    <col min="10" max="10" width="1.42578125" hidden="1" customWidth="1"/>
  </cols>
  <sheetData>
    <row r="1" spans="1:13" ht="15">
      <c r="A1" s="898" t="s">
        <v>468</v>
      </c>
      <c r="B1" s="898"/>
      <c r="C1" s="898"/>
      <c r="D1" s="898"/>
      <c r="E1" s="898"/>
      <c r="F1" s="898"/>
      <c r="G1" s="898"/>
      <c r="H1" s="898"/>
    </row>
    <row r="2" spans="1:13" ht="15">
      <c r="A2" s="899" t="s">
        <v>470</v>
      </c>
      <c r="B2" s="899"/>
      <c r="C2" s="899"/>
      <c r="D2" s="899"/>
      <c r="E2" s="899"/>
      <c r="F2" s="899"/>
      <c r="G2" s="899"/>
      <c r="H2" s="899"/>
    </row>
    <row r="3" spans="1:13" s="6" customFormat="1" ht="17.25" customHeight="1">
      <c r="A3" s="194"/>
      <c r="B3" s="194"/>
      <c r="C3" s="194"/>
      <c r="D3" s="194"/>
      <c r="E3" s="194"/>
      <c r="F3" s="194"/>
      <c r="G3" s="895" t="s">
        <v>204</v>
      </c>
      <c r="H3" s="895"/>
    </row>
    <row r="4" spans="1:13" ht="17.25" customHeight="1" thickBot="1">
      <c r="A4" s="897" t="s">
        <v>387</v>
      </c>
      <c r="B4" s="897"/>
      <c r="C4" s="101" t="s">
        <v>169</v>
      </c>
      <c r="D4" s="18"/>
      <c r="E4" s="18"/>
      <c r="F4" s="102"/>
      <c r="G4" s="103" t="s">
        <v>316</v>
      </c>
      <c r="H4" s="104" t="s">
        <v>315</v>
      </c>
      <c r="I4" s="3"/>
    </row>
    <row r="5" spans="1:13" ht="15" customHeight="1">
      <c r="A5" s="8"/>
      <c r="B5" s="107" t="s">
        <v>43</v>
      </c>
      <c r="C5" s="107"/>
      <c r="D5" s="107" t="s">
        <v>42</v>
      </c>
      <c r="E5" s="107"/>
      <c r="F5" s="901" t="s">
        <v>0</v>
      </c>
      <c r="G5" s="901"/>
      <c r="H5" s="107"/>
    </row>
    <row r="6" spans="1:13" ht="15" customHeight="1">
      <c r="A6" s="18"/>
      <c r="B6" s="105" t="s">
        <v>164</v>
      </c>
      <c r="C6" s="105"/>
      <c r="D6" s="155" t="s">
        <v>163</v>
      </c>
      <c r="E6" s="105"/>
      <c r="F6" s="899" t="s">
        <v>1</v>
      </c>
      <c r="G6" s="899"/>
      <c r="H6" s="105"/>
    </row>
    <row r="7" spans="1:13" ht="15" customHeight="1">
      <c r="A7" s="346"/>
      <c r="B7" s="347" t="s">
        <v>35</v>
      </c>
      <c r="C7" s="347" t="s">
        <v>226</v>
      </c>
      <c r="D7" s="347" t="s">
        <v>35</v>
      </c>
      <c r="E7" s="347" t="s">
        <v>226</v>
      </c>
      <c r="F7" s="347" t="s">
        <v>35</v>
      </c>
      <c r="G7" s="347" t="s">
        <v>226</v>
      </c>
      <c r="H7" s="106"/>
    </row>
    <row r="8" spans="1:13" s="3" customFormat="1" ht="15" customHeight="1" thickBot="1">
      <c r="A8" s="666" t="s">
        <v>49</v>
      </c>
      <c r="B8" s="667" t="s">
        <v>152</v>
      </c>
      <c r="C8" s="668" t="s">
        <v>28</v>
      </c>
      <c r="D8" s="668" t="s">
        <v>152</v>
      </c>
      <c r="E8" s="668" t="s">
        <v>28</v>
      </c>
      <c r="F8" s="668" t="s">
        <v>152</v>
      </c>
      <c r="G8" s="668" t="s">
        <v>28</v>
      </c>
      <c r="H8" s="669" t="s">
        <v>25</v>
      </c>
    </row>
    <row r="9" spans="1:13" s="369" customFormat="1" ht="15" customHeight="1" thickTop="1">
      <c r="A9" s="8" t="s">
        <v>350</v>
      </c>
      <c r="B9" s="756">
        <v>0</v>
      </c>
      <c r="C9" s="756">
        <v>0</v>
      </c>
      <c r="D9" s="756">
        <v>3442</v>
      </c>
      <c r="E9" s="756">
        <v>229926</v>
      </c>
      <c r="F9" s="756">
        <f>B9+D9</f>
        <v>3442</v>
      </c>
      <c r="G9" s="756">
        <f>C9+E9</f>
        <v>229926</v>
      </c>
      <c r="H9" s="8" t="s">
        <v>483</v>
      </c>
    </row>
    <row r="10" spans="1:13" s="265" customFormat="1" ht="15" customHeight="1">
      <c r="A10" s="412" t="s">
        <v>29</v>
      </c>
      <c r="B10" s="671">
        <v>24026</v>
      </c>
      <c r="C10" s="364">
        <v>2184259</v>
      </c>
      <c r="D10" s="671">
        <v>12763</v>
      </c>
      <c r="E10" s="364">
        <v>853981</v>
      </c>
      <c r="F10" s="364">
        <f t="shared" ref="F10:F22" si="0">B10+D10</f>
        <v>36789</v>
      </c>
      <c r="G10" s="364">
        <f t="shared" ref="G10:G23" si="1">C10+E10</f>
        <v>3038240</v>
      </c>
      <c r="H10" s="413" t="s">
        <v>30</v>
      </c>
    </row>
    <row r="11" spans="1:13" s="265" customFormat="1" ht="15" customHeight="1">
      <c r="A11" s="8" t="s">
        <v>3</v>
      </c>
      <c r="B11" s="756">
        <v>27025</v>
      </c>
      <c r="C11" s="756">
        <v>2876481</v>
      </c>
      <c r="D11" s="756">
        <v>5510</v>
      </c>
      <c r="E11" s="756">
        <v>364100</v>
      </c>
      <c r="F11" s="756">
        <f t="shared" si="0"/>
        <v>32535</v>
      </c>
      <c r="G11" s="756">
        <f t="shared" si="1"/>
        <v>3240581</v>
      </c>
      <c r="H11" s="8" t="s">
        <v>15</v>
      </c>
    </row>
    <row r="12" spans="1:13" s="265" customFormat="1" ht="15" customHeight="1">
      <c r="A12" s="412" t="s">
        <v>340</v>
      </c>
      <c r="B12" s="671">
        <v>9261</v>
      </c>
      <c r="C12" s="364">
        <v>0</v>
      </c>
      <c r="D12" s="671">
        <v>2260</v>
      </c>
      <c r="E12" s="364">
        <v>128545</v>
      </c>
      <c r="F12" s="364">
        <f t="shared" si="0"/>
        <v>11521</v>
      </c>
      <c r="G12" s="364">
        <f t="shared" si="1"/>
        <v>128545</v>
      </c>
      <c r="H12" s="413" t="s">
        <v>336</v>
      </c>
      <c r="M12" s="264"/>
    </row>
    <row r="13" spans="1:13" s="265" customFormat="1" ht="15" customHeight="1">
      <c r="A13" s="8" t="s">
        <v>4</v>
      </c>
      <c r="B13" s="756">
        <v>226019</v>
      </c>
      <c r="C13" s="756">
        <v>23563027</v>
      </c>
      <c r="D13" s="756">
        <v>16721</v>
      </c>
      <c r="E13" s="756">
        <v>1201782</v>
      </c>
      <c r="F13" s="756">
        <f t="shared" si="0"/>
        <v>242740</v>
      </c>
      <c r="G13" s="756">
        <f t="shared" si="1"/>
        <v>24764809</v>
      </c>
      <c r="H13" s="8" t="s">
        <v>16</v>
      </c>
    </row>
    <row r="14" spans="1:13" s="265" customFormat="1" ht="15" customHeight="1">
      <c r="A14" s="414" t="s">
        <v>5</v>
      </c>
      <c r="B14" s="671">
        <v>12558</v>
      </c>
      <c r="C14" s="364">
        <v>1276500</v>
      </c>
      <c r="D14" s="671">
        <v>2238</v>
      </c>
      <c r="E14" s="364">
        <v>123530</v>
      </c>
      <c r="F14" s="364">
        <f t="shared" si="0"/>
        <v>14796</v>
      </c>
      <c r="G14" s="364">
        <f t="shared" si="1"/>
        <v>1400030</v>
      </c>
      <c r="H14" s="415" t="s">
        <v>23</v>
      </c>
    </row>
    <row r="15" spans="1:13" s="265" customFormat="1" ht="15" customHeight="1">
      <c r="A15" s="8" t="s">
        <v>6</v>
      </c>
      <c r="B15" s="756">
        <v>29930</v>
      </c>
      <c r="C15" s="756">
        <v>2345674</v>
      </c>
      <c r="D15" s="756">
        <v>0</v>
      </c>
      <c r="E15" s="756">
        <v>0</v>
      </c>
      <c r="F15" s="756">
        <f t="shared" si="0"/>
        <v>29930</v>
      </c>
      <c r="G15" s="756">
        <f t="shared" si="1"/>
        <v>2345674</v>
      </c>
      <c r="H15" s="8" t="s">
        <v>484</v>
      </c>
    </row>
    <row r="16" spans="1:13" s="265" customFormat="1" ht="15" customHeight="1">
      <c r="A16" s="414" t="s">
        <v>11</v>
      </c>
      <c r="B16" s="671">
        <v>0</v>
      </c>
      <c r="C16" s="364">
        <v>0</v>
      </c>
      <c r="D16" s="671">
        <v>2872</v>
      </c>
      <c r="E16" s="364">
        <v>158038</v>
      </c>
      <c r="F16" s="364">
        <f t="shared" si="0"/>
        <v>2872</v>
      </c>
      <c r="G16" s="364">
        <f t="shared" si="1"/>
        <v>158038</v>
      </c>
      <c r="H16" s="415" t="s">
        <v>21</v>
      </c>
    </row>
    <row r="17" spans="1:10" s="265" customFormat="1" ht="15" customHeight="1">
      <c r="A17" s="8" t="s">
        <v>2</v>
      </c>
      <c r="B17" s="756">
        <v>4952</v>
      </c>
      <c r="C17" s="756">
        <v>387405</v>
      </c>
      <c r="D17" s="756">
        <v>3457</v>
      </c>
      <c r="E17" s="756">
        <v>230005</v>
      </c>
      <c r="F17" s="756">
        <f t="shared" si="0"/>
        <v>8409</v>
      </c>
      <c r="G17" s="756">
        <f t="shared" si="1"/>
        <v>617410</v>
      </c>
      <c r="H17" s="8" t="s">
        <v>14</v>
      </c>
    </row>
    <row r="18" spans="1:10" s="265" customFormat="1" ht="15" customHeight="1">
      <c r="A18" s="414" t="s">
        <v>7</v>
      </c>
      <c r="B18" s="671">
        <v>31943</v>
      </c>
      <c r="C18" s="364">
        <v>1784732</v>
      </c>
      <c r="D18" s="671">
        <v>4637</v>
      </c>
      <c r="E18" s="364">
        <v>187693</v>
      </c>
      <c r="F18" s="364">
        <f t="shared" si="0"/>
        <v>36580</v>
      </c>
      <c r="G18" s="364">
        <f t="shared" si="1"/>
        <v>1972425</v>
      </c>
      <c r="H18" s="415" t="s">
        <v>17</v>
      </c>
    </row>
    <row r="19" spans="1:10" s="265" customFormat="1" ht="15" customHeight="1">
      <c r="A19" s="8" t="s">
        <v>8</v>
      </c>
      <c r="B19" s="756">
        <v>13436</v>
      </c>
      <c r="C19" s="756">
        <v>1435981</v>
      </c>
      <c r="D19" s="756">
        <v>2298</v>
      </c>
      <c r="E19" s="756">
        <v>185351</v>
      </c>
      <c r="F19" s="756">
        <f t="shared" si="0"/>
        <v>15734</v>
      </c>
      <c r="G19" s="756">
        <f t="shared" si="1"/>
        <v>1621332</v>
      </c>
      <c r="H19" s="8" t="s">
        <v>18</v>
      </c>
    </row>
    <row r="20" spans="1:10" s="265" customFormat="1" ht="15" customHeight="1">
      <c r="A20" s="414" t="s">
        <v>9</v>
      </c>
      <c r="B20" s="671">
        <v>6254</v>
      </c>
      <c r="C20" s="364">
        <v>593393</v>
      </c>
      <c r="D20" s="671">
        <v>4153</v>
      </c>
      <c r="E20" s="364">
        <v>333152</v>
      </c>
      <c r="F20" s="364">
        <f t="shared" si="0"/>
        <v>10407</v>
      </c>
      <c r="G20" s="364">
        <f t="shared" si="1"/>
        <v>926545</v>
      </c>
      <c r="H20" s="415" t="s">
        <v>19</v>
      </c>
    </row>
    <row r="21" spans="1:10" s="265" customFormat="1" ht="15" customHeight="1">
      <c r="A21" s="8" t="s">
        <v>10</v>
      </c>
      <c r="B21" s="756">
        <v>14116</v>
      </c>
      <c r="C21" s="756">
        <v>1378897</v>
      </c>
      <c r="D21" s="756">
        <v>2763</v>
      </c>
      <c r="E21" s="756">
        <v>115785</v>
      </c>
      <c r="F21" s="756">
        <f t="shared" si="0"/>
        <v>16879</v>
      </c>
      <c r="G21" s="756">
        <f t="shared" si="1"/>
        <v>1494682</v>
      </c>
      <c r="H21" s="8" t="s">
        <v>20</v>
      </c>
    </row>
    <row r="22" spans="1:10" s="265" customFormat="1" ht="15" customHeight="1">
      <c r="A22" s="414" t="s">
        <v>12</v>
      </c>
      <c r="B22" s="671">
        <v>5199</v>
      </c>
      <c r="C22" s="364">
        <v>513755</v>
      </c>
      <c r="D22" s="671">
        <v>1135</v>
      </c>
      <c r="E22" s="364">
        <v>82486</v>
      </c>
      <c r="F22" s="364">
        <f t="shared" si="0"/>
        <v>6334</v>
      </c>
      <c r="G22" s="364">
        <f t="shared" si="1"/>
        <v>596241</v>
      </c>
      <c r="H22" s="415" t="s">
        <v>24</v>
      </c>
    </row>
    <row r="23" spans="1:10" s="265" customFormat="1" ht="15" customHeight="1" thickBot="1">
      <c r="A23" s="670" t="s">
        <v>13</v>
      </c>
      <c r="B23" s="756">
        <v>39845</v>
      </c>
      <c r="C23" s="756">
        <v>3728127</v>
      </c>
      <c r="D23" s="756">
        <v>3995</v>
      </c>
      <c r="E23" s="756">
        <v>307873</v>
      </c>
      <c r="F23" s="756">
        <f>B23+D23</f>
        <v>43840</v>
      </c>
      <c r="G23" s="756">
        <f t="shared" si="1"/>
        <v>4036000</v>
      </c>
      <c r="H23" s="670" t="s">
        <v>22</v>
      </c>
    </row>
    <row r="24" spans="1:10" s="369" customFormat="1" ht="16.5" customHeight="1" thickBot="1">
      <c r="A24" s="416" t="s">
        <v>0</v>
      </c>
      <c r="B24" s="758">
        <f t="shared" ref="B24:G24" si="2">SUM(B9:B23)</f>
        <v>444564</v>
      </c>
      <c r="C24" s="758">
        <f t="shared" si="2"/>
        <v>42068231</v>
      </c>
      <c r="D24" s="758">
        <f t="shared" si="2"/>
        <v>68244</v>
      </c>
      <c r="E24" s="767">
        <f t="shared" si="2"/>
        <v>4502247</v>
      </c>
      <c r="F24" s="758">
        <f t="shared" si="2"/>
        <v>512808</v>
      </c>
      <c r="G24" s="759">
        <f t="shared" si="2"/>
        <v>46570478</v>
      </c>
      <c r="H24" s="416" t="s">
        <v>1</v>
      </c>
    </row>
    <row r="25" spans="1:10" ht="15">
      <c r="A25" s="882"/>
      <c r="B25" s="882"/>
      <c r="C25" s="882"/>
      <c r="D25" s="882"/>
      <c r="E25" s="6"/>
      <c r="F25" s="6"/>
      <c r="G25" s="6"/>
      <c r="H25" s="900"/>
      <c r="I25" s="900"/>
      <c r="J25" s="5"/>
    </row>
    <row r="26" spans="1:10" ht="14.25">
      <c r="B26" s="203"/>
      <c r="C26" s="203"/>
      <c r="D26" s="203"/>
      <c r="E26" s="203"/>
      <c r="F26" s="203"/>
      <c r="G26" s="203"/>
      <c r="H26" s="203"/>
    </row>
  </sheetData>
  <mergeCells count="8">
    <mergeCell ref="G3:H3"/>
    <mergeCell ref="A4:B4"/>
    <mergeCell ref="A1:H1"/>
    <mergeCell ref="A2:H2"/>
    <mergeCell ref="H25:I25"/>
    <mergeCell ref="A25:D25"/>
    <mergeCell ref="F5:G5"/>
    <mergeCell ref="F6:G6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rightToLeft="1" zoomScaleNormal="100" zoomScaleSheetLayoutView="100" workbookViewId="0">
      <selection activeCell="F17" sqref="F17"/>
    </sheetView>
  </sheetViews>
  <sheetFormatPr defaultRowHeight="12.75"/>
  <sheetData/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M30"/>
  <sheetViews>
    <sheetView rightToLeft="1" showWhiteSpace="0" zoomScale="90" zoomScaleNormal="90" zoomScaleSheetLayoutView="91" workbookViewId="0">
      <selection activeCell="F17" sqref="F17"/>
    </sheetView>
  </sheetViews>
  <sheetFormatPr defaultRowHeight="12.75"/>
  <cols>
    <col min="1" max="1" width="8.7109375" customWidth="1"/>
    <col min="2" max="2" width="12.85546875" style="160" customWidth="1"/>
    <col min="3" max="3" width="11.7109375" style="5" customWidth="1"/>
    <col min="4" max="4" width="11.85546875" style="5" customWidth="1"/>
    <col min="5" max="5" width="13.28515625" style="5" customWidth="1"/>
    <col min="6" max="6" width="12.140625" style="5" customWidth="1"/>
    <col min="7" max="7" width="13.5703125" style="5" customWidth="1"/>
    <col min="8" max="8" width="8.85546875" style="5" customWidth="1"/>
    <col min="9" max="9" width="11.5703125" style="5" customWidth="1"/>
    <col min="10" max="10" width="16.140625" customWidth="1"/>
    <col min="11" max="11" width="0.28515625" hidden="1" customWidth="1"/>
    <col min="12" max="12" width="11.7109375" customWidth="1"/>
  </cols>
  <sheetData>
    <row r="1" spans="1:13" ht="24.75" customHeight="1">
      <c r="A1" s="838" t="s">
        <v>471</v>
      </c>
      <c r="B1" s="838"/>
      <c r="C1" s="838"/>
      <c r="D1" s="838"/>
      <c r="E1" s="838"/>
      <c r="F1" s="838"/>
      <c r="G1" s="838"/>
      <c r="H1" s="838"/>
      <c r="I1" s="838"/>
      <c r="J1" s="838"/>
      <c r="K1" s="18"/>
    </row>
    <row r="2" spans="1:13" ht="15">
      <c r="A2" s="841" t="s">
        <v>465</v>
      </c>
      <c r="B2" s="841"/>
      <c r="C2" s="841"/>
      <c r="D2" s="841"/>
      <c r="E2" s="841"/>
      <c r="F2" s="841"/>
      <c r="G2" s="841"/>
      <c r="H2" s="841"/>
      <c r="I2" s="841"/>
      <c r="J2" s="841"/>
      <c r="K2" s="18"/>
    </row>
    <row r="3" spans="1:13" s="6" customFormat="1" ht="15">
      <c r="A3" s="189"/>
      <c r="B3" s="549"/>
      <c r="C3" s="189"/>
      <c r="D3" s="189"/>
      <c r="E3" s="189"/>
      <c r="F3" s="189"/>
      <c r="G3" s="189"/>
      <c r="H3" s="189"/>
      <c r="I3" s="868" t="s">
        <v>204</v>
      </c>
      <c r="J3" s="868"/>
      <c r="K3" s="18"/>
    </row>
    <row r="4" spans="1:13" ht="15.75" customHeight="1" thickBot="1">
      <c r="A4" s="854" t="s">
        <v>383</v>
      </c>
      <c r="B4" s="854"/>
      <c r="C4" s="896" t="s">
        <v>265</v>
      </c>
      <c r="D4" s="896"/>
      <c r="E4" s="109"/>
      <c r="F4" s="109"/>
      <c r="G4" s="60"/>
      <c r="H4" s="60"/>
      <c r="I4" s="60" t="s">
        <v>317</v>
      </c>
      <c r="J4" s="57" t="s">
        <v>315</v>
      </c>
      <c r="K4" s="40"/>
      <c r="L4" s="3"/>
    </row>
    <row r="5" spans="1:13" ht="15" customHeight="1">
      <c r="A5" s="37"/>
      <c r="B5" s="550" t="s">
        <v>42</v>
      </c>
      <c r="C5" s="111"/>
      <c r="D5" s="111" t="s">
        <v>57</v>
      </c>
      <c r="E5" s="111"/>
      <c r="F5" s="111" t="s">
        <v>58</v>
      </c>
      <c r="G5" s="111"/>
      <c r="H5" s="111" t="s">
        <v>60</v>
      </c>
      <c r="I5" s="112"/>
      <c r="J5" s="26"/>
      <c r="K5" s="38"/>
    </row>
    <row r="6" spans="1:13" ht="15" customHeight="1">
      <c r="A6" s="40"/>
      <c r="B6" s="549" t="s">
        <v>163</v>
      </c>
      <c r="C6" s="110"/>
      <c r="D6" s="110" t="s">
        <v>333</v>
      </c>
      <c r="E6" s="110"/>
      <c r="F6" s="110" t="s">
        <v>270</v>
      </c>
      <c r="G6" s="110"/>
      <c r="H6" s="110" t="s">
        <v>269</v>
      </c>
      <c r="I6" s="46"/>
      <c r="J6" s="39"/>
      <c r="K6" s="39"/>
      <c r="M6" s="6"/>
    </row>
    <row r="7" spans="1:13" s="301" customFormat="1" ht="15" customHeight="1">
      <c r="A7" s="146"/>
      <c r="B7" s="551" t="s">
        <v>186</v>
      </c>
      <c r="C7" s="52" t="s">
        <v>226</v>
      </c>
      <c r="D7" s="52" t="s">
        <v>186</v>
      </c>
      <c r="E7" s="52" t="s">
        <v>226</v>
      </c>
      <c r="F7" s="52" t="s">
        <v>186</v>
      </c>
      <c r="G7" s="52" t="s">
        <v>226</v>
      </c>
      <c r="H7" s="52" t="s">
        <v>186</v>
      </c>
      <c r="I7" s="52" t="s">
        <v>226</v>
      </c>
      <c r="J7" s="146"/>
      <c r="K7" s="145"/>
    </row>
    <row r="8" spans="1:13" s="301" customFormat="1" ht="15" customHeight="1" thickBot="1">
      <c r="A8" s="643" t="s">
        <v>56</v>
      </c>
      <c r="B8" s="672" t="s">
        <v>127</v>
      </c>
      <c r="C8" s="673" t="s">
        <v>28</v>
      </c>
      <c r="D8" s="673" t="s">
        <v>127</v>
      </c>
      <c r="E8" s="673" t="s">
        <v>28</v>
      </c>
      <c r="F8" s="673" t="s">
        <v>127</v>
      </c>
      <c r="G8" s="673" t="s">
        <v>28</v>
      </c>
      <c r="H8" s="673" t="s">
        <v>127</v>
      </c>
      <c r="I8" s="673" t="s">
        <v>28</v>
      </c>
      <c r="J8" s="674" t="s">
        <v>25</v>
      </c>
      <c r="K8" s="145"/>
    </row>
    <row r="9" spans="1:13" s="369" customFormat="1" ht="15" customHeight="1" thickTop="1">
      <c r="A9" s="37" t="s">
        <v>350</v>
      </c>
      <c r="B9" s="77">
        <v>330</v>
      </c>
      <c r="C9" s="77">
        <v>4817</v>
      </c>
      <c r="D9" s="37">
        <v>0</v>
      </c>
      <c r="E9" s="37">
        <v>0</v>
      </c>
      <c r="F9" s="37">
        <v>800</v>
      </c>
      <c r="G9" s="77">
        <v>21216</v>
      </c>
      <c r="H9" s="37">
        <v>0</v>
      </c>
      <c r="I9" s="37">
        <v>0</v>
      </c>
      <c r="J9" s="37" t="s">
        <v>483</v>
      </c>
      <c r="K9" s="368"/>
    </row>
    <row r="10" spans="1:13" s="265" customFormat="1" ht="15" customHeight="1">
      <c r="A10" s="362" t="s">
        <v>29</v>
      </c>
      <c r="B10" s="363">
        <v>0</v>
      </c>
      <c r="C10" s="363">
        <v>0</v>
      </c>
      <c r="D10" s="364">
        <v>0</v>
      </c>
      <c r="E10" s="364">
        <v>0</v>
      </c>
      <c r="F10" s="365">
        <v>1845</v>
      </c>
      <c r="G10" s="364">
        <v>27665</v>
      </c>
      <c r="H10" s="366">
        <v>0</v>
      </c>
      <c r="I10" s="364">
        <v>0</v>
      </c>
      <c r="J10" s="367" t="s">
        <v>30</v>
      </c>
      <c r="K10" s="264"/>
    </row>
    <row r="11" spans="1:13" s="265" customFormat="1" ht="15" customHeight="1">
      <c r="A11" s="41" t="s">
        <v>3</v>
      </c>
      <c r="B11" s="77">
        <v>0</v>
      </c>
      <c r="C11" s="77">
        <v>0</v>
      </c>
      <c r="D11" s="77">
        <v>0</v>
      </c>
      <c r="E11" s="77">
        <v>0</v>
      </c>
      <c r="F11" s="77">
        <v>3500</v>
      </c>
      <c r="G11" s="77">
        <v>52506</v>
      </c>
      <c r="H11" s="77">
        <v>0</v>
      </c>
      <c r="I11" s="77">
        <v>0</v>
      </c>
      <c r="J11" s="41" t="s">
        <v>15</v>
      </c>
      <c r="K11" s="264"/>
    </row>
    <row r="12" spans="1:13" s="265" customFormat="1" ht="15" customHeight="1">
      <c r="A12" s="362" t="s">
        <v>340</v>
      </c>
      <c r="B12" s="363">
        <v>0</v>
      </c>
      <c r="C12" s="363">
        <v>0</v>
      </c>
      <c r="D12" s="364">
        <v>0</v>
      </c>
      <c r="E12" s="364">
        <v>0</v>
      </c>
      <c r="F12" s="365">
        <v>1006</v>
      </c>
      <c r="G12" s="364">
        <v>18906</v>
      </c>
      <c r="H12" s="366">
        <v>28</v>
      </c>
      <c r="I12" s="364">
        <v>980</v>
      </c>
      <c r="J12" s="367" t="s">
        <v>336</v>
      </c>
      <c r="K12" s="264"/>
    </row>
    <row r="13" spans="1:13" s="265" customFormat="1" ht="15" customHeight="1">
      <c r="A13" s="41" t="s">
        <v>4</v>
      </c>
      <c r="B13" s="77">
        <v>0</v>
      </c>
      <c r="C13" s="41">
        <v>0</v>
      </c>
      <c r="D13" s="41">
        <v>0</v>
      </c>
      <c r="E13" s="41">
        <v>0</v>
      </c>
      <c r="F13" s="77">
        <v>11962</v>
      </c>
      <c r="G13" s="77">
        <v>239293</v>
      </c>
      <c r="H13" s="77">
        <v>618</v>
      </c>
      <c r="I13" s="77">
        <v>17304</v>
      </c>
      <c r="J13" s="41" t="s">
        <v>16</v>
      </c>
      <c r="K13" s="264"/>
    </row>
    <row r="14" spans="1:13" s="265" customFormat="1" ht="15" customHeight="1">
      <c r="A14" s="370" t="s">
        <v>5</v>
      </c>
      <c r="B14" s="363">
        <v>1472</v>
      </c>
      <c r="C14" s="363">
        <v>20471</v>
      </c>
      <c r="D14" s="364">
        <v>0</v>
      </c>
      <c r="E14" s="364">
        <v>0</v>
      </c>
      <c r="F14" s="365">
        <v>1645</v>
      </c>
      <c r="G14" s="364">
        <v>30749</v>
      </c>
      <c r="H14" s="366">
        <v>59</v>
      </c>
      <c r="I14" s="364">
        <v>2058</v>
      </c>
      <c r="J14" s="371" t="s">
        <v>23</v>
      </c>
      <c r="K14" s="264"/>
    </row>
    <row r="15" spans="1:13" s="265" customFormat="1" ht="15" customHeight="1">
      <c r="A15" s="41" t="s">
        <v>6</v>
      </c>
      <c r="B15" s="77">
        <v>0</v>
      </c>
      <c r="C15" s="41">
        <v>0</v>
      </c>
      <c r="D15" s="77">
        <v>0</v>
      </c>
      <c r="E15" s="77">
        <v>0</v>
      </c>
      <c r="F15" s="77">
        <v>1687</v>
      </c>
      <c r="G15" s="77">
        <v>42156</v>
      </c>
      <c r="H15" s="77">
        <v>135</v>
      </c>
      <c r="I15" s="77">
        <v>4683</v>
      </c>
      <c r="J15" s="41" t="s">
        <v>484</v>
      </c>
      <c r="K15" s="264"/>
    </row>
    <row r="16" spans="1:13" s="265" customFormat="1" ht="18" customHeight="1">
      <c r="A16" s="370" t="s">
        <v>11</v>
      </c>
      <c r="B16" s="363">
        <v>532</v>
      </c>
      <c r="C16" s="363">
        <v>8291</v>
      </c>
      <c r="D16" s="364">
        <v>2673</v>
      </c>
      <c r="E16" s="364">
        <v>42808</v>
      </c>
      <c r="F16" s="365">
        <v>1115</v>
      </c>
      <c r="G16" s="364">
        <v>16687</v>
      </c>
      <c r="H16" s="366">
        <v>152</v>
      </c>
      <c r="I16" s="364">
        <v>5624</v>
      </c>
      <c r="J16" s="371" t="s">
        <v>21</v>
      </c>
      <c r="K16" s="264"/>
    </row>
    <row r="17" spans="1:13" s="265" customFormat="1" ht="18" customHeight="1">
      <c r="A17" s="41" t="s">
        <v>2</v>
      </c>
      <c r="B17" s="77">
        <v>187</v>
      </c>
      <c r="C17" s="77">
        <v>2056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41" t="s">
        <v>14</v>
      </c>
      <c r="K17" s="264"/>
    </row>
    <row r="18" spans="1:13" s="265" customFormat="1" ht="15" customHeight="1">
      <c r="A18" s="370" t="s">
        <v>7</v>
      </c>
      <c r="B18" s="363">
        <v>6227</v>
      </c>
      <c r="C18" s="363">
        <v>64102</v>
      </c>
      <c r="D18" s="364">
        <v>0</v>
      </c>
      <c r="E18" s="364">
        <v>0</v>
      </c>
      <c r="F18" s="365">
        <v>3215</v>
      </c>
      <c r="G18" s="364">
        <v>47586</v>
      </c>
      <c r="H18" s="366">
        <v>0</v>
      </c>
      <c r="I18" s="364">
        <v>0</v>
      </c>
      <c r="J18" s="371" t="s">
        <v>17</v>
      </c>
      <c r="K18" s="264"/>
    </row>
    <row r="19" spans="1:13" s="265" customFormat="1" ht="15" customHeight="1">
      <c r="A19" s="41" t="s">
        <v>8</v>
      </c>
      <c r="B19" s="77">
        <v>1440</v>
      </c>
      <c r="C19" s="77">
        <v>18559</v>
      </c>
      <c r="D19" s="77">
        <v>0</v>
      </c>
      <c r="E19" s="77">
        <v>0</v>
      </c>
      <c r="F19" s="77">
        <v>1670</v>
      </c>
      <c r="G19" s="77">
        <v>25052</v>
      </c>
      <c r="H19" s="77">
        <v>0</v>
      </c>
      <c r="I19" s="77">
        <v>0</v>
      </c>
      <c r="J19" s="41" t="s">
        <v>18</v>
      </c>
      <c r="K19" s="264"/>
    </row>
    <row r="20" spans="1:13" s="265" customFormat="1" ht="14.25" customHeight="1">
      <c r="A20" s="370" t="s">
        <v>9</v>
      </c>
      <c r="B20" s="363">
        <v>0</v>
      </c>
      <c r="C20" s="363">
        <v>0</v>
      </c>
      <c r="D20" s="364">
        <v>0</v>
      </c>
      <c r="E20" s="364">
        <v>0</v>
      </c>
      <c r="F20" s="365">
        <v>1481</v>
      </c>
      <c r="G20" s="364">
        <v>14814</v>
      </c>
      <c r="H20" s="366">
        <v>0</v>
      </c>
      <c r="I20" s="364">
        <v>0</v>
      </c>
      <c r="J20" s="371" t="s">
        <v>19</v>
      </c>
      <c r="K20" s="264"/>
    </row>
    <row r="21" spans="1:13" s="265" customFormat="1" ht="12.75" customHeight="1">
      <c r="A21" s="41" t="s">
        <v>10</v>
      </c>
      <c r="B21" s="77">
        <v>0</v>
      </c>
      <c r="C21" s="77">
        <v>0</v>
      </c>
      <c r="D21" s="77">
        <v>0</v>
      </c>
      <c r="E21" s="77">
        <v>0</v>
      </c>
      <c r="F21" s="77">
        <v>2985</v>
      </c>
      <c r="G21" s="77">
        <v>29829</v>
      </c>
      <c r="H21" s="77">
        <v>0</v>
      </c>
      <c r="I21" s="77">
        <v>0</v>
      </c>
      <c r="J21" s="41" t="s">
        <v>20</v>
      </c>
      <c r="K21" s="264"/>
    </row>
    <row r="22" spans="1:13" s="265" customFormat="1" ht="15" customHeight="1">
      <c r="A22" s="370" t="s">
        <v>12</v>
      </c>
      <c r="B22" s="363">
        <v>891</v>
      </c>
      <c r="C22" s="363">
        <v>9786</v>
      </c>
      <c r="D22" s="364">
        <v>0</v>
      </c>
      <c r="E22" s="364">
        <v>0</v>
      </c>
      <c r="F22" s="365">
        <v>1155</v>
      </c>
      <c r="G22" s="364">
        <v>17331</v>
      </c>
      <c r="H22" s="366">
        <v>41</v>
      </c>
      <c r="I22" s="364">
        <v>1599</v>
      </c>
      <c r="J22" s="371" t="s">
        <v>24</v>
      </c>
      <c r="K22" s="264"/>
    </row>
    <row r="23" spans="1:13" s="265" customFormat="1" ht="15" customHeight="1" thickBot="1">
      <c r="A23" s="41" t="s">
        <v>13</v>
      </c>
      <c r="B23" s="77">
        <v>0</v>
      </c>
      <c r="C23" s="77">
        <v>0</v>
      </c>
      <c r="D23" s="77">
        <v>0</v>
      </c>
      <c r="E23" s="77">
        <v>0</v>
      </c>
      <c r="F23" s="77">
        <v>3661</v>
      </c>
      <c r="G23" s="77">
        <v>54897</v>
      </c>
      <c r="H23" s="77">
        <v>11</v>
      </c>
      <c r="I23" s="77">
        <v>374</v>
      </c>
      <c r="J23" s="41" t="s">
        <v>22</v>
      </c>
      <c r="K23" s="264"/>
    </row>
    <row r="24" spans="1:13" s="141" customFormat="1" ht="17.25" customHeight="1" thickBot="1">
      <c r="A24" s="675" t="s">
        <v>0</v>
      </c>
      <c r="B24" s="302">
        <f>SUM(B9:B23)</f>
        <v>11079</v>
      </c>
      <c r="C24" s="302">
        <f t="shared" ref="C24:I24" si="0">SUM(C9:C23)</f>
        <v>128082</v>
      </c>
      <c r="D24" s="302">
        <f t="shared" si="0"/>
        <v>2673</v>
      </c>
      <c r="E24" s="302">
        <f t="shared" si="0"/>
        <v>42808</v>
      </c>
      <c r="F24" s="302">
        <f t="shared" si="0"/>
        <v>37727</v>
      </c>
      <c r="G24" s="302">
        <f t="shared" si="0"/>
        <v>638687</v>
      </c>
      <c r="H24" s="302">
        <f t="shared" si="0"/>
        <v>1044</v>
      </c>
      <c r="I24" s="302">
        <f t="shared" si="0"/>
        <v>32622</v>
      </c>
      <c r="J24" s="676" t="s">
        <v>1</v>
      </c>
      <c r="K24" s="67"/>
    </row>
    <row r="25" spans="1:13" s="6" customFormat="1" ht="17.25" customHeight="1">
      <c r="A25" s="882"/>
      <c r="B25" s="882"/>
      <c r="C25" s="882"/>
      <c r="D25" s="882"/>
      <c r="E25" s="882"/>
      <c r="F25" s="882"/>
      <c r="G25" s="882"/>
      <c r="H25" s="882"/>
      <c r="I25" s="78"/>
      <c r="J25" s="53"/>
      <c r="K25" s="18"/>
    </row>
    <row r="26" spans="1:13" ht="14.25">
      <c r="C26" s="6"/>
      <c r="D26" s="6"/>
      <c r="E26" s="6"/>
      <c r="F26" s="6"/>
      <c r="G26" s="6"/>
      <c r="J26" s="173"/>
    </row>
    <row r="27" spans="1:13" ht="16.5" customHeight="1">
      <c r="A27" s="902"/>
      <c r="B27" s="902"/>
      <c r="C27" s="6"/>
      <c r="D27" s="6"/>
      <c r="E27" s="6"/>
      <c r="F27" s="6"/>
      <c r="G27" s="74"/>
      <c r="I27" s="903"/>
      <c r="J27" s="903"/>
    </row>
    <row r="28" spans="1:13" ht="15">
      <c r="E28" s="376"/>
      <c r="F28" s="368"/>
      <c r="G28" s="376"/>
      <c r="H28" s="376"/>
      <c r="I28" s="376"/>
      <c r="J28" s="265"/>
      <c r="K28" s="265"/>
      <c r="L28" s="265"/>
      <c r="M28" s="265"/>
    </row>
    <row r="29" spans="1:13">
      <c r="E29" s="376"/>
      <c r="F29" s="376"/>
      <c r="G29" s="376"/>
      <c r="H29" s="376"/>
      <c r="I29" s="376"/>
      <c r="J29" s="265"/>
      <c r="K29" s="265"/>
      <c r="L29" s="265"/>
      <c r="M29" s="265"/>
    </row>
    <row r="30" spans="1:13">
      <c r="E30" s="376"/>
      <c r="F30" s="376"/>
      <c r="G30" s="376"/>
      <c r="H30" s="376"/>
      <c r="I30" s="376"/>
      <c r="J30" s="265"/>
      <c r="K30" s="265"/>
      <c r="L30" s="265"/>
      <c r="M30" s="265"/>
    </row>
  </sheetData>
  <mergeCells count="8">
    <mergeCell ref="I3:J3"/>
    <mergeCell ref="A27:B27"/>
    <mergeCell ref="I27:J27"/>
    <mergeCell ref="A1:J1"/>
    <mergeCell ref="A2:J2"/>
    <mergeCell ref="A4:B4"/>
    <mergeCell ref="C4:D4"/>
    <mergeCell ref="A25:H2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cellWatches>
    <cellWatch r="C9"/>
  </cellWatch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M34"/>
  <sheetViews>
    <sheetView rightToLeft="1" zoomScaleNormal="100" zoomScaleSheetLayoutView="95" workbookViewId="0">
      <selection activeCell="F17" sqref="F17"/>
    </sheetView>
  </sheetViews>
  <sheetFormatPr defaultRowHeight="12.75"/>
  <cols>
    <col min="1" max="1" width="9.28515625" bestFit="1" customWidth="1"/>
    <col min="2" max="2" width="10.42578125" bestFit="1" customWidth="1"/>
    <col min="3" max="3" width="10.85546875" customWidth="1"/>
    <col min="4" max="4" width="9.42578125" customWidth="1"/>
    <col min="5" max="5" width="11" customWidth="1"/>
    <col min="6" max="6" width="10.28515625" customWidth="1"/>
    <col min="7" max="7" width="11.85546875" customWidth="1"/>
    <col min="8" max="8" width="10.140625" customWidth="1"/>
    <col min="9" max="9" width="12.42578125" customWidth="1"/>
    <col min="10" max="10" width="16" bestFit="1" customWidth="1"/>
    <col min="11" max="11" width="6.7109375" customWidth="1"/>
  </cols>
  <sheetData>
    <row r="1" spans="1:13" ht="15" customHeight="1">
      <c r="A1" s="838" t="s">
        <v>472</v>
      </c>
      <c r="B1" s="838"/>
      <c r="C1" s="838"/>
      <c r="D1" s="838"/>
      <c r="E1" s="838"/>
      <c r="F1" s="838"/>
      <c r="G1" s="838"/>
      <c r="H1" s="838"/>
      <c r="I1" s="838"/>
      <c r="J1" s="838"/>
    </row>
    <row r="2" spans="1:13" ht="12.75" customHeight="1">
      <c r="A2" s="904" t="s">
        <v>465</v>
      </c>
      <c r="B2" s="904"/>
      <c r="C2" s="904"/>
      <c r="D2" s="904"/>
      <c r="E2" s="904"/>
      <c r="F2" s="904"/>
      <c r="G2" s="904"/>
      <c r="H2" s="904"/>
      <c r="I2" s="904"/>
      <c r="J2" s="904"/>
      <c r="K2" t="s">
        <v>342</v>
      </c>
    </row>
    <row r="3" spans="1:13" s="6" customFormat="1" ht="12.75" customHeight="1">
      <c r="A3" s="189"/>
      <c r="B3" s="189"/>
      <c r="C3" s="189"/>
      <c r="D3" s="189"/>
      <c r="E3" s="189"/>
      <c r="F3" s="189"/>
      <c r="G3" s="189"/>
      <c r="H3" s="189"/>
      <c r="I3" s="868" t="s">
        <v>204</v>
      </c>
      <c r="J3" s="868"/>
    </row>
    <row r="4" spans="1:13" ht="31.5" customHeight="1" thickBot="1">
      <c r="A4" s="854" t="s">
        <v>381</v>
      </c>
      <c r="B4" s="854"/>
      <c r="C4" s="896" t="s">
        <v>265</v>
      </c>
      <c r="D4" s="896"/>
      <c r="E4" s="22"/>
      <c r="F4" s="24"/>
      <c r="G4" s="24"/>
      <c r="H4" s="22"/>
      <c r="I4" s="60" t="s">
        <v>271</v>
      </c>
      <c r="J4" s="208" t="s">
        <v>318</v>
      </c>
    </row>
    <row r="5" spans="1:13" ht="30" customHeight="1">
      <c r="A5" s="8"/>
      <c r="B5" s="36" t="s">
        <v>61</v>
      </c>
      <c r="C5" s="35"/>
      <c r="D5" s="36" t="s">
        <v>59</v>
      </c>
      <c r="E5" s="35"/>
      <c r="F5" s="36" t="s">
        <v>62</v>
      </c>
      <c r="G5" s="35"/>
      <c r="H5" s="69" t="s">
        <v>0</v>
      </c>
      <c r="I5" s="108"/>
      <c r="J5" s="8"/>
    </row>
    <row r="6" spans="1:13" ht="29.25" customHeight="1">
      <c r="A6" s="18"/>
      <c r="B6" s="38" t="s">
        <v>201</v>
      </c>
      <c r="C6" s="38"/>
      <c r="D6" s="161" t="s">
        <v>272</v>
      </c>
      <c r="E6" s="38"/>
      <c r="F6" s="152" t="s">
        <v>202</v>
      </c>
      <c r="G6" s="38"/>
      <c r="H6" s="23" t="s">
        <v>1</v>
      </c>
      <c r="I6" s="31"/>
      <c r="J6" s="18"/>
    </row>
    <row r="7" spans="1:13" s="301" customFormat="1" ht="12.75" customHeight="1">
      <c r="A7" s="146"/>
      <c r="B7" s="291" t="s">
        <v>223</v>
      </c>
      <c r="C7" s="291" t="s">
        <v>226</v>
      </c>
      <c r="D7" s="291" t="s">
        <v>223</v>
      </c>
      <c r="E7" s="291" t="s">
        <v>226</v>
      </c>
      <c r="F7" s="291" t="s">
        <v>223</v>
      </c>
      <c r="G7" s="291" t="s">
        <v>226</v>
      </c>
      <c r="H7" s="291" t="s">
        <v>223</v>
      </c>
      <c r="I7" s="292" t="s">
        <v>226</v>
      </c>
      <c r="J7" s="289"/>
    </row>
    <row r="8" spans="1:13" s="369" customFormat="1" ht="15" customHeight="1" thickBot="1">
      <c r="A8" s="677" t="s">
        <v>56</v>
      </c>
      <c r="B8" s="677" t="s">
        <v>127</v>
      </c>
      <c r="C8" s="677" t="s">
        <v>273</v>
      </c>
      <c r="D8" s="677" t="s">
        <v>127</v>
      </c>
      <c r="E8" s="677" t="s">
        <v>273</v>
      </c>
      <c r="F8" s="677" t="s">
        <v>127</v>
      </c>
      <c r="G8" s="677" t="s">
        <v>28</v>
      </c>
      <c r="H8" s="677" t="s">
        <v>224</v>
      </c>
      <c r="I8" s="677" t="s">
        <v>184</v>
      </c>
      <c r="J8" s="677" t="s">
        <v>25</v>
      </c>
    </row>
    <row r="9" spans="1:13" s="369" customFormat="1" ht="15" customHeight="1" thickTop="1">
      <c r="A9" s="8" t="s">
        <v>350</v>
      </c>
      <c r="B9" s="8">
        <v>15</v>
      </c>
      <c r="C9" s="8">
        <v>300</v>
      </c>
      <c r="D9" s="8">
        <v>0</v>
      </c>
      <c r="E9" s="8">
        <v>0</v>
      </c>
      <c r="F9" s="8">
        <v>0</v>
      </c>
      <c r="G9" s="8">
        <v>0</v>
      </c>
      <c r="H9" s="77">
        <f>كاشي!B9+كاشي!D9+كاشي!F9+كاشي!H9+كاشي2!B9+كاشي2!D9+كاشي2!F9</f>
        <v>1145</v>
      </c>
      <c r="I9" s="77">
        <f>كاشي!C9+كاشي!E9+كاشي!G9+كاشي!I9+كاشي2!C9+كاشي2!E9+كاشي2!G9</f>
        <v>26333</v>
      </c>
      <c r="J9" s="8" t="s">
        <v>483</v>
      </c>
      <c r="M9" s="375"/>
    </row>
    <row r="10" spans="1:13" s="265" customFormat="1" ht="15" customHeight="1">
      <c r="A10" s="362" t="s">
        <v>29</v>
      </c>
      <c r="B10" s="417">
        <v>0</v>
      </c>
      <c r="C10" s="364">
        <v>0</v>
      </c>
      <c r="D10" s="418">
        <v>0</v>
      </c>
      <c r="E10" s="418">
        <v>0</v>
      </c>
      <c r="F10" s="419">
        <v>112</v>
      </c>
      <c r="G10" s="364">
        <v>838</v>
      </c>
      <c r="H10" s="364">
        <f>كاشي!B10+كاشي!D10+كاشي!F10+كاشي!H10+كاشي2!B10+كاشي2!D10+كاشي2!F10</f>
        <v>1957</v>
      </c>
      <c r="I10" s="364">
        <f>كاشي!C10+كاشي!E10+كاشي!G10+كاشي!I10+كاشي2!C10+كاشي2!E10+كاشي2!G10</f>
        <v>28503</v>
      </c>
      <c r="J10" s="367" t="s">
        <v>30</v>
      </c>
      <c r="M10" s="376"/>
    </row>
    <row r="11" spans="1:13" s="265" customFormat="1" ht="15" customHeight="1">
      <c r="A11" s="8" t="s">
        <v>3</v>
      </c>
      <c r="B11" s="77">
        <v>0</v>
      </c>
      <c r="C11" s="77">
        <v>0</v>
      </c>
      <c r="D11" s="77">
        <v>0</v>
      </c>
      <c r="E11" s="77">
        <v>0</v>
      </c>
      <c r="F11" s="77">
        <v>184</v>
      </c>
      <c r="G11" s="77">
        <v>938</v>
      </c>
      <c r="H11" s="77">
        <f>كاشي!B11+كاشي!D11+كاشي!F11+كاشي!H11+كاشي2!B11+كاشي2!D11+كاشي2!F11</f>
        <v>3684</v>
      </c>
      <c r="I11" s="77">
        <f>كاشي!C11+كاشي!E11+كاشي!G11+كاشي!I11+كاشي2!C11+كاشي2!E11+كاشي2!G11</f>
        <v>53444</v>
      </c>
      <c r="J11" s="8" t="s">
        <v>15</v>
      </c>
      <c r="M11" s="376"/>
    </row>
    <row r="12" spans="1:13" s="265" customFormat="1" ht="15" customHeight="1">
      <c r="A12" s="362" t="s">
        <v>340</v>
      </c>
      <c r="B12" s="417">
        <v>0</v>
      </c>
      <c r="C12" s="364">
        <v>0</v>
      </c>
      <c r="D12" s="418">
        <v>0</v>
      </c>
      <c r="E12" s="418">
        <v>0</v>
      </c>
      <c r="F12" s="419">
        <v>82</v>
      </c>
      <c r="G12" s="364">
        <v>410</v>
      </c>
      <c r="H12" s="364">
        <f>كاشي!B12+كاشي!D12+كاشي!F12+كاشي!H12+كاشي2!B12+كاشي2!D12+كاشي2!F12</f>
        <v>1116</v>
      </c>
      <c r="I12" s="364">
        <f>كاشي!C12+كاشي!E12+كاشي!G12+كاشي!I12+كاشي2!C12+كاشي2!E12+كاشي2!G12</f>
        <v>20296</v>
      </c>
      <c r="J12" s="367" t="s">
        <v>336</v>
      </c>
      <c r="M12" s="376"/>
    </row>
    <row r="13" spans="1:13" s="265" customFormat="1" ht="15" customHeight="1">
      <c r="A13" s="8" t="s">
        <v>4</v>
      </c>
      <c r="B13" s="77">
        <v>495</v>
      </c>
      <c r="C13" s="77">
        <v>7425</v>
      </c>
      <c r="D13" s="77">
        <v>0</v>
      </c>
      <c r="E13" s="77">
        <v>0</v>
      </c>
      <c r="F13" s="77">
        <v>776</v>
      </c>
      <c r="G13" s="77">
        <v>7609</v>
      </c>
      <c r="H13" s="77">
        <f>كاشي!B13+كاشي!D13+كاشي!F13+كاشي!H13+كاشي2!B13+كاشي2!D13+كاشي2!F13</f>
        <v>13851</v>
      </c>
      <c r="I13" s="77">
        <f>كاشي!C13+كاشي!E13+كاشي!G13+كاشي!I13+كاشي2!C13+كاشي2!E13+كاشي2!G13</f>
        <v>271631</v>
      </c>
      <c r="J13" s="8" t="s">
        <v>16</v>
      </c>
      <c r="M13" s="376"/>
    </row>
    <row r="14" spans="1:13" s="265" customFormat="1" ht="15" customHeight="1">
      <c r="A14" s="370" t="s">
        <v>5</v>
      </c>
      <c r="B14" s="417">
        <v>39</v>
      </c>
      <c r="C14" s="364">
        <v>454</v>
      </c>
      <c r="D14" s="418">
        <v>11</v>
      </c>
      <c r="E14" s="364">
        <v>575</v>
      </c>
      <c r="F14" s="419">
        <v>155</v>
      </c>
      <c r="G14" s="364">
        <v>1654</v>
      </c>
      <c r="H14" s="364">
        <f>كاشي!B14+كاشي!D14+كاشي!F14+كاشي!H14+كاشي2!B14+كاشي2!D14+كاشي2!F14</f>
        <v>3381</v>
      </c>
      <c r="I14" s="364">
        <f>كاشي!C14+كاشي!E14+كاشي!G14+كاشي!I14+كاشي2!C14+كاشي2!E14+كاشي2!G14</f>
        <v>55961</v>
      </c>
      <c r="J14" s="371" t="s">
        <v>23</v>
      </c>
      <c r="M14" s="376"/>
    </row>
    <row r="15" spans="1:13" s="265" customFormat="1" ht="15" customHeight="1">
      <c r="A15" s="8" t="s">
        <v>6</v>
      </c>
      <c r="B15" s="77">
        <v>11</v>
      </c>
      <c r="C15" s="77">
        <v>121</v>
      </c>
      <c r="D15" s="77">
        <v>392</v>
      </c>
      <c r="E15" s="77">
        <v>19600</v>
      </c>
      <c r="F15" s="77">
        <v>185</v>
      </c>
      <c r="G15" s="77">
        <v>1801</v>
      </c>
      <c r="H15" s="77">
        <f>كاشي!B15+كاشي!D15+كاشي!F15+كاشي!H15+كاشي2!B15+كاشي2!D15+كاشي2!F15</f>
        <v>2410</v>
      </c>
      <c r="I15" s="77">
        <f>كاشي!C15+كاشي!E15+كاشي!G15+كاشي!I15+كاشي2!C15+كاشي2!E15+كاشي2!G15</f>
        <v>68361</v>
      </c>
      <c r="J15" s="8" t="s">
        <v>484</v>
      </c>
      <c r="M15" s="376"/>
    </row>
    <row r="16" spans="1:13" s="265" customFormat="1" ht="15" customHeight="1">
      <c r="A16" s="370" t="s">
        <v>11</v>
      </c>
      <c r="B16" s="417">
        <v>25</v>
      </c>
      <c r="C16" s="364">
        <v>397</v>
      </c>
      <c r="D16" s="418">
        <v>0</v>
      </c>
      <c r="E16" s="364">
        <v>0</v>
      </c>
      <c r="F16" s="419">
        <v>297</v>
      </c>
      <c r="G16" s="364">
        <v>1471</v>
      </c>
      <c r="H16" s="364">
        <f>كاشي!B16+كاشي!D16+كاشي!F16+كاشي!H16+كاشي2!B16+كاشي2!D16+كاشي2!F16</f>
        <v>4794</v>
      </c>
      <c r="I16" s="364">
        <f>كاشي!C16+كاشي!E16+كاشي!G16+كاشي!I16+كاشي2!C16+كاشي2!E16+كاشي2!G16</f>
        <v>75278</v>
      </c>
      <c r="J16" s="371" t="s">
        <v>21</v>
      </c>
      <c r="M16" s="376"/>
    </row>
    <row r="17" spans="1:13" s="265" customFormat="1" ht="15" customHeight="1">
      <c r="A17" s="8" t="s">
        <v>2</v>
      </c>
      <c r="B17" s="77">
        <v>20</v>
      </c>
      <c r="C17" s="77">
        <v>214</v>
      </c>
      <c r="D17" s="77">
        <v>0</v>
      </c>
      <c r="E17" s="77">
        <v>0</v>
      </c>
      <c r="F17" s="77">
        <v>36</v>
      </c>
      <c r="G17" s="77">
        <v>210</v>
      </c>
      <c r="H17" s="77">
        <f>كاشي!B17+كاشي!D17+كاشي!F17+كاشي!H17+كاشي2!B17+كاشي2!D17+كاشي2!F17</f>
        <v>243</v>
      </c>
      <c r="I17" s="77">
        <f>كاشي!C17+كاشي!E17+كاشي!G17+كاشي!I17+كاشي2!C17+كاشي2!E17+كاشي2!G17</f>
        <v>2480</v>
      </c>
      <c r="J17" s="8" t="s">
        <v>14</v>
      </c>
      <c r="M17" s="376"/>
    </row>
    <row r="18" spans="1:13" s="265" customFormat="1" ht="15" customHeight="1">
      <c r="A18" s="370" t="s">
        <v>7</v>
      </c>
      <c r="B18" s="417">
        <v>83</v>
      </c>
      <c r="C18" s="364">
        <v>1079</v>
      </c>
      <c r="D18" s="418">
        <v>0</v>
      </c>
      <c r="E18" s="364">
        <v>0</v>
      </c>
      <c r="F18" s="419">
        <v>297</v>
      </c>
      <c r="G18" s="364">
        <v>2035</v>
      </c>
      <c r="H18" s="364">
        <f>كاشي!B18+كاشي!D18+كاشي!F18+كاشي!H18+كاشي2!B18+كاشي2!D18+كاشي2!F18</f>
        <v>9822</v>
      </c>
      <c r="I18" s="364">
        <f>كاشي!C18+كاشي!E18+كاشي!G18+كاشي!I18+كاشي2!C18+كاشي2!E18+كاشي2!G18</f>
        <v>114802</v>
      </c>
      <c r="J18" s="371" t="s">
        <v>17</v>
      </c>
      <c r="M18" s="376"/>
    </row>
    <row r="19" spans="1:13" s="265" customFormat="1" ht="15" customHeight="1">
      <c r="A19" s="8" t="s">
        <v>8</v>
      </c>
      <c r="B19" s="77">
        <v>0</v>
      </c>
      <c r="C19" s="77">
        <v>0</v>
      </c>
      <c r="D19" s="77">
        <v>0</v>
      </c>
      <c r="E19" s="77">
        <v>0</v>
      </c>
      <c r="F19" s="77">
        <v>215</v>
      </c>
      <c r="G19" s="77">
        <v>879</v>
      </c>
      <c r="H19" s="77">
        <f>كاشي!B19+كاشي!D19+كاشي!F19+كاشي!H19+كاشي2!B19+كاشي2!D19+كاشي2!F19</f>
        <v>3325</v>
      </c>
      <c r="I19" s="77">
        <f>كاشي!C19+كاشي!E19+كاشي!G19+كاشي!I19+كاشي2!C19+كاشي2!E19+كاشي2!G19</f>
        <v>44490</v>
      </c>
      <c r="J19" s="8" t="s">
        <v>18</v>
      </c>
      <c r="M19" s="376"/>
    </row>
    <row r="20" spans="1:13" s="265" customFormat="1" ht="15" customHeight="1">
      <c r="A20" s="370" t="s">
        <v>9</v>
      </c>
      <c r="B20" s="417">
        <v>0</v>
      </c>
      <c r="C20" s="364">
        <v>0</v>
      </c>
      <c r="D20" s="418">
        <v>0</v>
      </c>
      <c r="E20" s="364">
        <v>0</v>
      </c>
      <c r="F20" s="419">
        <v>76</v>
      </c>
      <c r="G20" s="364">
        <v>290</v>
      </c>
      <c r="H20" s="364">
        <f>كاشي!B20+كاشي!D20+كاشي!F20+كاشي!H20+كاشي2!B20+كاشي2!D20+كاشي2!F20</f>
        <v>1557</v>
      </c>
      <c r="I20" s="364">
        <f>كاشي!C20+كاشي!E20+كاشي!G20+كاشي!I20+كاشي2!C20+كاشي2!E20+كاشي2!G20</f>
        <v>15104</v>
      </c>
      <c r="J20" s="371" t="s">
        <v>19</v>
      </c>
      <c r="M20" s="376"/>
    </row>
    <row r="21" spans="1:13" s="265" customFormat="1" ht="15" customHeight="1">
      <c r="A21" s="8" t="s">
        <v>10</v>
      </c>
      <c r="B21" s="77">
        <v>0</v>
      </c>
      <c r="C21" s="77">
        <v>0</v>
      </c>
      <c r="D21" s="77">
        <v>0</v>
      </c>
      <c r="E21" s="77">
        <v>0</v>
      </c>
      <c r="F21" s="77">
        <v>190</v>
      </c>
      <c r="G21" s="77">
        <v>633</v>
      </c>
      <c r="H21" s="77">
        <f>كاشي!B21+كاشي!D21+كاشي!F21+كاشي!H21+كاشي2!B21+كاشي2!D21+كاشي2!F21</f>
        <v>3175</v>
      </c>
      <c r="I21" s="77">
        <f>كاشي!C21+كاشي!E21+كاشي!G21+كاشي!I21+كاشي2!C21+كاشي2!E21+كاشي2!G21</f>
        <v>30462</v>
      </c>
      <c r="J21" s="8" t="s">
        <v>20</v>
      </c>
      <c r="M21" s="376"/>
    </row>
    <row r="22" spans="1:13" s="265" customFormat="1" ht="15" customHeight="1">
      <c r="A22" s="370" t="s">
        <v>12</v>
      </c>
      <c r="B22" s="417">
        <v>0</v>
      </c>
      <c r="C22" s="364">
        <v>0</v>
      </c>
      <c r="D22" s="418">
        <v>0</v>
      </c>
      <c r="E22" s="418">
        <v>0</v>
      </c>
      <c r="F22" s="419">
        <v>54</v>
      </c>
      <c r="G22" s="364">
        <v>305</v>
      </c>
      <c r="H22" s="364">
        <f>كاشي!B22+كاشي!D22+كاشي!F22+كاشي!H22+كاشي2!B22+كاشي2!D22+كاشي2!F22</f>
        <v>2141</v>
      </c>
      <c r="I22" s="364">
        <f>كاشي!C22+كاشي!E22+كاشي!G22+كاشي!I22+كاشي2!C22+كاشي2!E22+كاشي2!G22</f>
        <v>29021</v>
      </c>
      <c r="J22" s="371" t="s">
        <v>24</v>
      </c>
      <c r="M22" s="376"/>
    </row>
    <row r="23" spans="1:13" s="369" customFormat="1" ht="15" customHeight="1" thickBot="1">
      <c r="A23" s="670" t="s">
        <v>13</v>
      </c>
      <c r="B23" s="77">
        <v>77</v>
      </c>
      <c r="C23" s="77">
        <v>719</v>
      </c>
      <c r="D23" s="77">
        <v>0</v>
      </c>
      <c r="E23" s="77">
        <v>0</v>
      </c>
      <c r="F23" s="77">
        <v>197</v>
      </c>
      <c r="G23" s="77">
        <v>1482</v>
      </c>
      <c r="H23" s="77">
        <f>كاشي!B23+كاشي!D23+كاشي!F23+كاشي!H23+كاشي2!B23+كاشي2!D23+كاشي2!F23</f>
        <v>3946</v>
      </c>
      <c r="I23" s="77">
        <f>كاشي!C23+كاشي!E23+كاشي!G23+كاشي!I23+كاشي2!C23+كاشي2!E23+كاشي2!G23</f>
        <v>57472</v>
      </c>
      <c r="J23" s="670" t="s">
        <v>22</v>
      </c>
      <c r="M23" s="375"/>
    </row>
    <row r="24" spans="1:13" s="369" customFormat="1" ht="17.25" customHeight="1" thickBot="1">
      <c r="A24" s="379" t="s">
        <v>0</v>
      </c>
      <c r="B24" s="397">
        <f>SUM(B9:B23)</f>
        <v>765</v>
      </c>
      <c r="C24" s="397">
        <f t="shared" ref="C24:G24" si="0">SUM(C9:C23)</f>
        <v>10709</v>
      </c>
      <c r="D24" s="397">
        <f t="shared" si="0"/>
        <v>403</v>
      </c>
      <c r="E24" s="397">
        <f t="shared" si="0"/>
        <v>20175</v>
      </c>
      <c r="F24" s="397">
        <f t="shared" si="0"/>
        <v>2856</v>
      </c>
      <c r="G24" s="397">
        <f t="shared" si="0"/>
        <v>20555</v>
      </c>
      <c r="H24" s="397">
        <f>كاشي!B24+كاشي!D24+كاشي!F24+كاشي!H24+كاشي2!B24+كاشي2!D24+كاشي2!F24</f>
        <v>56547</v>
      </c>
      <c r="I24" s="397">
        <f>كاشي!C24+كاشي!E24+كاشي!G24+كاشي!I24+كاشي2!C24+كاشي2!E24+كاشي2!G24</f>
        <v>893638</v>
      </c>
      <c r="J24" s="678" t="s">
        <v>1</v>
      </c>
    </row>
    <row r="25" spans="1:13" ht="15">
      <c r="A25" s="146"/>
      <c r="B25" s="146"/>
      <c r="C25" s="146"/>
      <c r="D25" s="146"/>
      <c r="E25" s="146"/>
      <c r="F25" s="146"/>
      <c r="G25" s="146"/>
      <c r="H25" s="5"/>
    </row>
    <row r="26" spans="1:13" ht="15" customHeight="1">
      <c r="C26" s="6"/>
      <c r="D26" s="6"/>
      <c r="E26" s="6"/>
      <c r="F26" s="6"/>
      <c r="G26" s="74"/>
      <c r="I26" s="903"/>
      <c r="J26" s="903"/>
    </row>
    <row r="27" spans="1:13" ht="14.25">
      <c r="E27" t="s">
        <v>344</v>
      </c>
      <c r="F27" t="s">
        <v>345</v>
      </c>
      <c r="J27" s="173"/>
    </row>
    <row r="30" spans="1:13">
      <c r="F30" t="s">
        <v>346</v>
      </c>
    </row>
    <row r="31" spans="1:13">
      <c r="E31" t="s">
        <v>343</v>
      </c>
    </row>
    <row r="32" spans="1:13">
      <c r="F32" t="s">
        <v>345</v>
      </c>
    </row>
    <row r="34" spans="6:6">
      <c r="F34" t="s">
        <v>347</v>
      </c>
    </row>
  </sheetData>
  <mergeCells count="6">
    <mergeCell ref="I3:J3"/>
    <mergeCell ref="I26:J26"/>
    <mergeCell ref="A4:B4"/>
    <mergeCell ref="A1:J1"/>
    <mergeCell ref="A2:J2"/>
    <mergeCell ref="C4:D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rightToLeft="1" zoomScale="80" zoomScaleNormal="80" workbookViewId="0">
      <selection activeCell="F17" sqref="F17"/>
    </sheetView>
  </sheetViews>
  <sheetFormatPr defaultRowHeight="12.75"/>
  <cols>
    <col min="1" max="1" width="7.5703125" customWidth="1"/>
    <col min="3" max="3" width="7.5703125" customWidth="1"/>
  </cols>
  <sheetData/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zoomScale="90" zoomScaleNormal="90" workbookViewId="0">
      <selection activeCell="F17" sqref="F17"/>
    </sheetView>
  </sheetViews>
  <sheetFormatPr defaultRowHeight="12.75"/>
  <sheetData/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J28"/>
  <sheetViews>
    <sheetView rightToLeft="1" zoomScale="110" zoomScaleNormal="110" zoomScaleSheetLayoutView="100" workbookViewId="0">
      <selection activeCell="F17" sqref="F17"/>
    </sheetView>
  </sheetViews>
  <sheetFormatPr defaultRowHeight="12.75"/>
  <cols>
    <col min="1" max="1" width="17.85546875" customWidth="1"/>
    <col min="2" max="2" width="9.7109375" customWidth="1"/>
    <col min="3" max="3" width="11.42578125" customWidth="1"/>
    <col min="4" max="4" width="13.7109375" customWidth="1"/>
    <col min="5" max="5" width="15.5703125" customWidth="1"/>
    <col min="6" max="6" width="16.42578125" customWidth="1"/>
    <col min="7" max="7" width="19.5703125" customWidth="1"/>
  </cols>
  <sheetData>
    <row r="1" spans="1:7" ht="25.5" customHeight="1">
      <c r="A1" s="838" t="s">
        <v>473</v>
      </c>
      <c r="B1" s="838"/>
      <c r="C1" s="838"/>
      <c r="D1" s="838"/>
      <c r="E1" s="838"/>
      <c r="F1" s="838"/>
      <c r="G1" s="838"/>
    </row>
    <row r="2" spans="1:7" ht="19.5" customHeight="1">
      <c r="A2" s="853" t="s">
        <v>474</v>
      </c>
      <c r="B2" s="853"/>
      <c r="C2" s="853"/>
      <c r="D2" s="853"/>
      <c r="E2" s="853"/>
      <c r="F2" s="853"/>
      <c r="G2" s="853"/>
    </row>
    <row r="3" spans="1:7" s="6" customFormat="1" ht="13.5" customHeight="1">
      <c r="A3" s="190"/>
      <c r="B3" s="190"/>
      <c r="C3" s="190"/>
      <c r="D3" s="190"/>
      <c r="E3" s="190"/>
      <c r="F3" s="868" t="s">
        <v>204</v>
      </c>
      <c r="G3" s="868"/>
    </row>
    <row r="4" spans="1:7" ht="26.25" thickBot="1">
      <c r="A4" s="607" t="s">
        <v>417</v>
      </c>
      <c r="B4" s="862" t="s">
        <v>403</v>
      </c>
      <c r="C4" s="862"/>
      <c r="D4" s="48"/>
      <c r="E4" s="24"/>
      <c r="F4" s="154" t="s">
        <v>146</v>
      </c>
      <c r="G4" s="601" t="s">
        <v>319</v>
      </c>
    </row>
    <row r="5" spans="1:7" ht="24.75" customHeight="1">
      <c r="A5" s="8"/>
      <c r="B5" s="35" t="s">
        <v>225</v>
      </c>
      <c r="C5" s="35"/>
      <c r="D5" s="113" t="s">
        <v>100</v>
      </c>
      <c r="E5" s="35"/>
      <c r="F5" s="604"/>
      <c r="G5" s="8"/>
    </row>
    <row r="6" spans="1:7" s="141" customFormat="1" ht="15" customHeight="1">
      <c r="A6" s="67"/>
      <c r="B6" s="146" t="s">
        <v>243</v>
      </c>
      <c r="C6" s="146"/>
      <c r="D6" s="293" t="s">
        <v>278</v>
      </c>
      <c r="E6" s="146"/>
      <c r="F6" s="613"/>
      <c r="G6" s="67"/>
    </row>
    <row r="7" spans="1:7" s="301" customFormat="1" ht="16.5" customHeight="1">
      <c r="A7" s="299"/>
      <c r="B7" s="292" t="s">
        <v>40</v>
      </c>
      <c r="C7" s="292" t="s">
        <v>227</v>
      </c>
      <c r="D7" s="292" t="s">
        <v>101</v>
      </c>
      <c r="E7" s="292" t="s">
        <v>226</v>
      </c>
      <c r="F7" s="292" t="s">
        <v>226</v>
      </c>
      <c r="G7" s="299"/>
    </row>
    <row r="8" spans="1:7" s="301" customFormat="1" ht="12.75" customHeight="1" thickBot="1">
      <c r="A8" s="679" t="s">
        <v>78</v>
      </c>
      <c r="B8" s="627" t="s">
        <v>41</v>
      </c>
      <c r="C8" s="627" t="s">
        <v>28</v>
      </c>
      <c r="D8" s="629" t="s">
        <v>152</v>
      </c>
      <c r="E8" s="627" t="s">
        <v>28</v>
      </c>
      <c r="F8" s="627" t="s">
        <v>28</v>
      </c>
      <c r="G8" s="631" t="s">
        <v>25</v>
      </c>
    </row>
    <row r="9" spans="1:7" s="369" customFormat="1" ht="15.75" customHeight="1">
      <c r="A9" s="503" t="s">
        <v>350</v>
      </c>
      <c r="B9" s="680">
        <v>689</v>
      </c>
      <c r="C9" s="79">
        <v>17444</v>
      </c>
      <c r="D9" s="79">
        <v>1892</v>
      </c>
      <c r="E9" s="79">
        <v>1995288</v>
      </c>
      <c r="F9" s="79">
        <f>C9+E9</f>
        <v>2012732</v>
      </c>
      <c r="G9" s="479" t="s">
        <v>483</v>
      </c>
    </row>
    <row r="10" spans="1:7" s="265" customFormat="1" ht="15.75" customHeight="1">
      <c r="A10" s="370" t="s">
        <v>29</v>
      </c>
      <c r="B10" s="363">
        <v>144</v>
      </c>
      <c r="C10" s="363">
        <v>3802</v>
      </c>
      <c r="D10" s="363">
        <v>3896</v>
      </c>
      <c r="E10" s="363">
        <v>4344040</v>
      </c>
      <c r="F10" s="363">
        <f t="shared" ref="F10:F23" si="0">C10+E10</f>
        <v>4347842</v>
      </c>
      <c r="G10" s="371" t="s">
        <v>30</v>
      </c>
    </row>
    <row r="11" spans="1:7" s="265" customFormat="1" ht="15" customHeight="1">
      <c r="A11" s="503" t="s">
        <v>3</v>
      </c>
      <c r="B11" s="79">
        <v>159</v>
      </c>
      <c r="C11" s="79">
        <v>3180</v>
      </c>
      <c r="D11" s="79">
        <v>4014</v>
      </c>
      <c r="E11" s="79">
        <v>4483573</v>
      </c>
      <c r="F11" s="79">
        <f t="shared" si="0"/>
        <v>4486753</v>
      </c>
      <c r="G11" s="479" t="s">
        <v>15</v>
      </c>
    </row>
    <row r="12" spans="1:7" s="265" customFormat="1" ht="14.25" customHeight="1">
      <c r="A12" s="370" t="s">
        <v>340</v>
      </c>
      <c r="B12" s="363">
        <v>293</v>
      </c>
      <c r="C12" s="363">
        <v>4899</v>
      </c>
      <c r="D12" s="363">
        <v>2808</v>
      </c>
      <c r="E12" s="363">
        <v>3165956</v>
      </c>
      <c r="F12" s="363">
        <f t="shared" si="0"/>
        <v>3170855</v>
      </c>
      <c r="G12" s="371" t="s">
        <v>336</v>
      </c>
    </row>
    <row r="13" spans="1:7" s="265" customFormat="1" ht="15" customHeight="1">
      <c r="A13" s="503" t="s">
        <v>4</v>
      </c>
      <c r="B13" s="79">
        <v>5343</v>
      </c>
      <c r="C13" s="79">
        <v>116054</v>
      </c>
      <c r="D13" s="79">
        <v>47405</v>
      </c>
      <c r="E13" s="79">
        <v>54496913</v>
      </c>
      <c r="F13" s="79">
        <f t="shared" si="0"/>
        <v>54612967</v>
      </c>
      <c r="G13" s="479" t="s">
        <v>16</v>
      </c>
    </row>
    <row r="14" spans="1:7" s="265" customFormat="1" ht="12.95" customHeight="1">
      <c r="A14" s="370" t="s">
        <v>5</v>
      </c>
      <c r="B14" s="363">
        <v>1934</v>
      </c>
      <c r="C14" s="363">
        <v>38680</v>
      </c>
      <c r="D14" s="363">
        <v>4242</v>
      </c>
      <c r="E14" s="363">
        <v>5586527</v>
      </c>
      <c r="F14" s="363">
        <f t="shared" si="0"/>
        <v>5625207</v>
      </c>
      <c r="G14" s="371" t="s">
        <v>23</v>
      </c>
    </row>
    <row r="15" spans="1:7" s="265" customFormat="1" ht="12.95" customHeight="1">
      <c r="A15" s="503" t="s">
        <v>6</v>
      </c>
      <c r="B15" s="79">
        <v>1461</v>
      </c>
      <c r="C15" s="79">
        <v>25633</v>
      </c>
      <c r="D15" s="79">
        <v>5920</v>
      </c>
      <c r="E15" s="79">
        <v>6857070</v>
      </c>
      <c r="F15" s="79">
        <f t="shared" si="0"/>
        <v>6882703</v>
      </c>
      <c r="G15" s="479" t="s">
        <v>484</v>
      </c>
    </row>
    <row r="16" spans="1:7" s="265" customFormat="1" ht="12.95" customHeight="1">
      <c r="A16" s="370" t="s">
        <v>11</v>
      </c>
      <c r="B16" s="363">
        <v>803</v>
      </c>
      <c r="C16" s="363">
        <v>16082</v>
      </c>
      <c r="D16" s="363">
        <v>2364</v>
      </c>
      <c r="E16" s="363">
        <v>2550824</v>
      </c>
      <c r="F16" s="363">
        <f t="shared" si="0"/>
        <v>2566906</v>
      </c>
      <c r="G16" s="371" t="s">
        <v>21</v>
      </c>
    </row>
    <row r="17" spans="1:10" s="265" customFormat="1" ht="14.25" customHeight="1">
      <c r="A17" s="503" t="s">
        <v>2</v>
      </c>
      <c r="B17" s="79">
        <v>139</v>
      </c>
      <c r="C17" s="79">
        <v>3476</v>
      </c>
      <c r="D17" s="79">
        <v>1374</v>
      </c>
      <c r="E17" s="79">
        <v>1625049</v>
      </c>
      <c r="F17" s="79">
        <f t="shared" si="0"/>
        <v>1628525</v>
      </c>
      <c r="G17" s="479" t="s">
        <v>14</v>
      </c>
    </row>
    <row r="18" spans="1:10" s="265" customFormat="1" ht="15.75" customHeight="1">
      <c r="A18" s="370" t="s">
        <v>7</v>
      </c>
      <c r="B18" s="363">
        <v>1030</v>
      </c>
      <c r="C18" s="363">
        <v>15450</v>
      </c>
      <c r="D18" s="363">
        <v>5875</v>
      </c>
      <c r="E18" s="363">
        <v>6249583</v>
      </c>
      <c r="F18" s="363">
        <f t="shared" si="0"/>
        <v>6265033</v>
      </c>
      <c r="G18" s="371" t="s">
        <v>17</v>
      </c>
    </row>
    <row r="19" spans="1:10" s="265" customFormat="1" ht="12.95" customHeight="1">
      <c r="A19" s="503" t="s">
        <v>8</v>
      </c>
      <c r="B19" s="79">
        <v>3500</v>
      </c>
      <c r="C19" s="79">
        <v>56000</v>
      </c>
      <c r="D19" s="79">
        <v>4310</v>
      </c>
      <c r="E19" s="79">
        <v>5262038</v>
      </c>
      <c r="F19" s="79">
        <f t="shared" si="0"/>
        <v>5318038</v>
      </c>
      <c r="G19" s="479" t="s">
        <v>18</v>
      </c>
    </row>
    <row r="20" spans="1:10" s="265" customFormat="1" ht="15" customHeight="1">
      <c r="A20" s="370" t="s">
        <v>9</v>
      </c>
      <c r="B20" s="363">
        <v>1089</v>
      </c>
      <c r="C20" s="363">
        <v>15246</v>
      </c>
      <c r="D20" s="363">
        <v>2993</v>
      </c>
      <c r="E20" s="363">
        <v>3134032</v>
      </c>
      <c r="F20" s="363">
        <f t="shared" si="0"/>
        <v>3149278</v>
      </c>
      <c r="G20" s="371" t="s">
        <v>19</v>
      </c>
    </row>
    <row r="21" spans="1:10" s="265" customFormat="1" ht="15.75" customHeight="1">
      <c r="A21" s="503" t="s">
        <v>10</v>
      </c>
      <c r="B21" s="79">
        <v>1275</v>
      </c>
      <c r="C21" s="77">
        <v>17850</v>
      </c>
      <c r="D21" s="79">
        <v>4762</v>
      </c>
      <c r="E21" s="77">
        <v>5205847</v>
      </c>
      <c r="F21" s="79">
        <f t="shared" si="0"/>
        <v>5223697</v>
      </c>
      <c r="G21" s="479" t="s">
        <v>20</v>
      </c>
    </row>
    <row r="22" spans="1:10" s="265" customFormat="1" ht="15" customHeight="1">
      <c r="A22" s="370" t="s">
        <v>12</v>
      </c>
      <c r="B22" s="363">
        <v>802</v>
      </c>
      <c r="C22" s="364">
        <v>12030</v>
      </c>
      <c r="D22" s="363">
        <v>1462</v>
      </c>
      <c r="E22" s="364">
        <v>1680072</v>
      </c>
      <c r="F22" s="363">
        <f t="shared" si="0"/>
        <v>1692102</v>
      </c>
      <c r="G22" s="371" t="s">
        <v>24</v>
      </c>
    </row>
    <row r="23" spans="1:10" s="265" customFormat="1" ht="18" customHeight="1" thickBot="1">
      <c r="A23" s="503" t="s">
        <v>13</v>
      </c>
      <c r="B23" s="77">
        <v>938</v>
      </c>
      <c r="C23" s="77">
        <v>18775</v>
      </c>
      <c r="D23" s="79">
        <v>7517</v>
      </c>
      <c r="E23" s="77">
        <v>7517388</v>
      </c>
      <c r="F23" s="79">
        <f t="shared" si="0"/>
        <v>7536163</v>
      </c>
      <c r="G23" s="479" t="s">
        <v>22</v>
      </c>
    </row>
    <row r="24" spans="1:10" s="369" customFormat="1" ht="17.25" customHeight="1" thickBot="1">
      <c r="A24" s="599" t="s">
        <v>0</v>
      </c>
      <c r="B24" s="397">
        <f>SUM(B9:B23)</f>
        <v>19599</v>
      </c>
      <c r="C24" s="397">
        <f t="shared" ref="C24:D24" si="1">SUM(C9:C23)</f>
        <v>364601</v>
      </c>
      <c r="D24" s="397">
        <f t="shared" si="1"/>
        <v>100834</v>
      </c>
      <c r="E24" s="397">
        <f>SUM(E9:E23)</f>
        <v>114154200</v>
      </c>
      <c r="F24" s="397">
        <f>SUM(F9:F23)</f>
        <v>114518801</v>
      </c>
      <c r="G24" s="600" t="s">
        <v>1</v>
      </c>
    </row>
    <row r="25" spans="1:10" s="6" customFormat="1" ht="17.25" customHeight="1">
      <c r="A25" s="882"/>
      <c r="B25" s="882"/>
      <c r="C25" s="882"/>
      <c r="D25" s="882"/>
      <c r="E25" s="882"/>
      <c r="F25" s="882"/>
      <c r="G25" s="882"/>
      <c r="H25" s="882"/>
    </row>
    <row r="26" spans="1:10" ht="14.25">
      <c r="C26" s="6"/>
      <c r="D26" s="6"/>
      <c r="E26" s="6"/>
      <c r="F26" s="6"/>
      <c r="G26" s="173"/>
      <c r="H26" s="5"/>
      <c r="I26" s="5"/>
      <c r="J26" s="6"/>
    </row>
    <row r="27" spans="1:10" ht="15">
      <c r="A27" s="902"/>
      <c r="B27" s="902"/>
      <c r="C27" s="6"/>
      <c r="D27" s="6"/>
      <c r="E27" s="6"/>
      <c r="F27" s="903"/>
      <c r="G27" s="903"/>
      <c r="H27" s="5"/>
      <c r="I27" s="6"/>
    </row>
    <row r="28" spans="1:10">
      <c r="F28" t="s">
        <v>401</v>
      </c>
    </row>
  </sheetData>
  <mergeCells count="7">
    <mergeCell ref="F3:G3"/>
    <mergeCell ref="A27:B27"/>
    <mergeCell ref="F27:G27"/>
    <mergeCell ref="A1:G1"/>
    <mergeCell ref="A2:G2"/>
    <mergeCell ref="A25:H25"/>
    <mergeCell ref="B4:C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M28"/>
  <sheetViews>
    <sheetView rightToLeft="1" zoomScale="110" zoomScaleNormal="110" zoomScaleSheetLayoutView="87" workbookViewId="0">
      <selection activeCell="F17" sqref="F17"/>
    </sheetView>
  </sheetViews>
  <sheetFormatPr defaultRowHeight="12.75"/>
  <cols>
    <col min="1" max="1" width="9.140625" customWidth="1"/>
    <col min="2" max="2" width="10.140625" bestFit="1" customWidth="1"/>
    <col min="3" max="3" width="12.42578125" bestFit="1" customWidth="1"/>
    <col min="4" max="4" width="10.140625" bestFit="1" customWidth="1"/>
    <col min="5" max="5" width="12.42578125" bestFit="1" customWidth="1"/>
    <col min="6" max="6" width="10.140625" bestFit="1" customWidth="1"/>
    <col min="7" max="7" width="11.28515625" bestFit="1" customWidth="1"/>
    <col min="8" max="8" width="10.140625" bestFit="1" customWidth="1"/>
    <col min="9" max="9" width="12.42578125" bestFit="1" customWidth="1"/>
    <col min="10" max="10" width="12.85546875" style="6" bestFit="1" customWidth="1"/>
    <col min="11" max="11" width="13.5703125" bestFit="1" customWidth="1"/>
    <col min="12" max="12" width="14.42578125" customWidth="1"/>
  </cols>
  <sheetData>
    <row r="1" spans="1:13" ht="15">
      <c r="A1" s="905" t="s">
        <v>475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</row>
    <row r="2" spans="1:13" ht="15.75" customHeight="1">
      <c r="A2" s="908" t="s">
        <v>467</v>
      </c>
      <c r="B2" s="908"/>
      <c r="C2" s="908"/>
      <c r="D2" s="908"/>
      <c r="E2" s="908"/>
      <c r="F2" s="908"/>
      <c r="G2" s="908"/>
      <c r="H2" s="908"/>
      <c r="I2" s="908"/>
      <c r="J2" s="908"/>
      <c r="K2" s="908"/>
      <c r="L2" s="908"/>
    </row>
    <row r="3" spans="1:13" s="6" customFormat="1" ht="15.75" customHeight="1">
      <c r="A3" s="195"/>
      <c r="B3" s="195"/>
      <c r="C3" s="195"/>
      <c r="D3" s="195"/>
      <c r="E3" s="195"/>
      <c r="F3" s="195"/>
      <c r="G3" s="195"/>
      <c r="H3" s="195"/>
      <c r="I3" s="195"/>
      <c r="J3" s="249"/>
      <c r="K3" s="868" t="s">
        <v>204</v>
      </c>
      <c r="L3" s="868"/>
    </row>
    <row r="4" spans="1:13" ht="15.75" customHeight="1" thickBot="1">
      <c r="A4" s="907" t="s">
        <v>384</v>
      </c>
      <c r="B4" s="907"/>
      <c r="C4" s="115" t="s">
        <v>177</v>
      </c>
      <c r="D4" s="116"/>
      <c r="E4" s="18"/>
      <c r="F4" s="117"/>
      <c r="G4" s="117"/>
      <c r="H4" s="116"/>
      <c r="I4" s="115"/>
      <c r="J4" s="115"/>
      <c r="K4" s="906" t="s">
        <v>320</v>
      </c>
      <c r="L4" s="906" t="s">
        <v>51</v>
      </c>
      <c r="M4" s="3"/>
    </row>
    <row r="5" spans="1:13" ht="19.5" customHeight="1">
      <c r="A5" s="8"/>
      <c r="B5" s="910" t="s">
        <v>151</v>
      </c>
      <c r="C5" s="910"/>
      <c r="D5" s="910" t="s">
        <v>150</v>
      </c>
      <c r="E5" s="910"/>
      <c r="F5" s="910" t="s">
        <v>37</v>
      </c>
      <c r="G5" s="910"/>
      <c r="H5" s="910" t="s">
        <v>38</v>
      </c>
      <c r="I5" s="910"/>
      <c r="J5" s="250"/>
      <c r="K5" s="119" t="s">
        <v>0</v>
      </c>
      <c r="L5" s="119"/>
    </row>
    <row r="6" spans="1:13" ht="15" customHeight="1">
      <c r="A6" s="18"/>
      <c r="B6" s="843" t="s">
        <v>161</v>
      </c>
      <c r="C6" s="843"/>
      <c r="D6" s="909" t="s">
        <v>293</v>
      </c>
      <c r="E6" s="909"/>
      <c r="F6" s="909" t="s">
        <v>162</v>
      </c>
      <c r="G6" s="909"/>
      <c r="H6" s="843" t="s">
        <v>159</v>
      </c>
      <c r="I6" s="843"/>
      <c r="J6" s="248"/>
      <c r="K6" s="210" t="s">
        <v>1</v>
      </c>
      <c r="L6" s="118"/>
    </row>
    <row r="7" spans="1:13" s="141" customFormat="1" ht="26.25" customHeight="1">
      <c r="A7" s="319"/>
      <c r="B7" s="318" t="s">
        <v>223</v>
      </c>
      <c r="C7" s="318" t="s">
        <v>226</v>
      </c>
      <c r="D7" s="318" t="s">
        <v>223</v>
      </c>
      <c r="E7" s="318" t="s">
        <v>226</v>
      </c>
      <c r="F7" s="318" t="s">
        <v>223</v>
      </c>
      <c r="G7" s="318" t="s">
        <v>226</v>
      </c>
      <c r="H7" s="318" t="s">
        <v>223</v>
      </c>
      <c r="I7" s="318" t="s">
        <v>226</v>
      </c>
      <c r="J7" s="318" t="s">
        <v>223</v>
      </c>
      <c r="K7" s="318" t="s">
        <v>226</v>
      </c>
      <c r="L7" s="319"/>
    </row>
    <row r="8" spans="1:13" s="301" customFormat="1" ht="15" customHeight="1" thickBot="1">
      <c r="A8" s="681" t="s">
        <v>52</v>
      </c>
      <c r="B8" s="682" t="s">
        <v>127</v>
      </c>
      <c r="C8" s="681" t="s">
        <v>28</v>
      </c>
      <c r="D8" s="682" t="s">
        <v>127</v>
      </c>
      <c r="E8" s="683" t="s">
        <v>28</v>
      </c>
      <c r="F8" s="682" t="s">
        <v>127</v>
      </c>
      <c r="G8" s="681" t="s">
        <v>28</v>
      </c>
      <c r="H8" s="682" t="s">
        <v>127</v>
      </c>
      <c r="I8" s="681" t="s">
        <v>28</v>
      </c>
      <c r="J8" s="681"/>
      <c r="K8" s="681" t="s">
        <v>28</v>
      </c>
      <c r="L8" s="681" t="s">
        <v>25</v>
      </c>
    </row>
    <row r="9" spans="1:13" s="369" customFormat="1" ht="15" customHeight="1" thickTop="1">
      <c r="A9" s="505" t="s">
        <v>350</v>
      </c>
      <c r="B9" s="77">
        <v>4069</v>
      </c>
      <c r="C9" s="77">
        <v>628994</v>
      </c>
      <c r="D9" s="77">
        <v>2642</v>
      </c>
      <c r="E9" s="77">
        <v>461978</v>
      </c>
      <c r="F9" s="77">
        <v>3409</v>
      </c>
      <c r="G9" s="77">
        <v>484154</v>
      </c>
      <c r="H9" s="77">
        <v>338</v>
      </c>
      <c r="I9" s="77">
        <v>60884</v>
      </c>
      <c r="J9" s="77">
        <f>B9+D9+F9+H9</f>
        <v>10458</v>
      </c>
      <c r="K9" s="77">
        <f>C9+E9+G9+I9</f>
        <v>1636010</v>
      </c>
      <c r="L9" s="506" t="s">
        <v>483</v>
      </c>
    </row>
    <row r="10" spans="1:13" s="265" customFormat="1" ht="15" customHeight="1">
      <c r="A10" s="364" t="s">
        <v>29</v>
      </c>
      <c r="B10" s="364">
        <v>7174</v>
      </c>
      <c r="C10" s="364">
        <v>815846</v>
      </c>
      <c r="D10" s="364">
        <v>5619</v>
      </c>
      <c r="E10" s="364">
        <v>880811</v>
      </c>
      <c r="F10" s="364">
        <v>6221</v>
      </c>
      <c r="G10" s="364">
        <v>681037</v>
      </c>
      <c r="H10" s="364">
        <v>3646</v>
      </c>
      <c r="I10" s="364">
        <v>594481</v>
      </c>
      <c r="J10" s="364">
        <f t="shared" ref="J10:J23" si="0">B10+D10+F10+H10</f>
        <v>22660</v>
      </c>
      <c r="K10" s="364">
        <f t="shared" ref="K10:K23" si="1">C10+E10+G10+I10</f>
        <v>2972175</v>
      </c>
      <c r="L10" s="639" t="s">
        <v>30</v>
      </c>
    </row>
    <row r="11" spans="1:13" s="265" customFormat="1" ht="15" customHeight="1">
      <c r="A11" s="505" t="s">
        <v>3</v>
      </c>
      <c r="B11" s="77">
        <v>8201</v>
      </c>
      <c r="C11" s="77">
        <v>846123</v>
      </c>
      <c r="D11" s="77">
        <v>5865</v>
      </c>
      <c r="E11" s="77">
        <v>751114</v>
      </c>
      <c r="F11" s="77">
        <v>8412</v>
      </c>
      <c r="G11" s="77">
        <v>950776</v>
      </c>
      <c r="H11" s="77">
        <v>98</v>
      </c>
      <c r="I11" s="77">
        <v>8722</v>
      </c>
      <c r="J11" s="77">
        <f t="shared" si="0"/>
        <v>22576</v>
      </c>
      <c r="K11" s="77">
        <f t="shared" si="1"/>
        <v>2556735</v>
      </c>
      <c r="L11" s="506" t="s">
        <v>15</v>
      </c>
    </row>
    <row r="12" spans="1:13" s="265" customFormat="1" ht="15" customHeight="1">
      <c r="A12" s="364" t="s">
        <v>340</v>
      </c>
      <c r="B12" s="364">
        <v>4100</v>
      </c>
      <c r="C12" s="364">
        <v>393077</v>
      </c>
      <c r="D12" s="364">
        <v>4129</v>
      </c>
      <c r="E12" s="364">
        <v>466237</v>
      </c>
      <c r="F12" s="364">
        <v>4666</v>
      </c>
      <c r="G12" s="364">
        <v>412679</v>
      </c>
      <c r="H12" s="364">
        <v>1105</v>
      </c>
      <c r="I12" s="364">
        <v>97918</v>
      </c>
      <c r="J12" s="364">
        <f t="shared" si="0"/>
        <v>14000</v>
      </c>
      <c r="K12" s="364">
        <f t="shared" si="1"/>
        <v>1369911</v>
      </c>
      <c r="L12" s="639" t="s">
        <v>336</v>
      </c>
    </row>
    <row r="13" spans="1:13" s="265" customFormat="1" ht="15" customHeight="1">
      <c r="A13" s="505" t="s">
        <v>4</v>
      </c>
      <c r="B13" s="77">
        <v>51364</v>
      </c>
      <c r="C13" s="77">
        <v>5352303</v>
      </c>
      <c r="D13" s="77">
        <v>60316</v>
      </c>
      <c r="E13" s="77">
        <v>7847778</v>
      </c>
      <c r="F13" s="77">
        <v>51083</v>
      </c>
      <c r="G13" s="77">
        <v>4688480</v>
      </c>
      <c r="H13" s="77">
        <v>45832</v>
      </c>
      <c r="I13" s="77">
        <v>4308208</v>
      </c>
      <c r="J13" s="77">
        <f t="shared" si="0"/>
        <v>208595</v>
      </c>
      <c r="K13" s="77">
        <f t="shared" si="1"/>
        <v>22196769</v>
      </c>
      <c r="L13" s="506" t="s">
        <v>16</v>
      </c>
    </row>
    <row r="14" spans="1:13" s="265" customFormat="1" ht="15" customHeight="1">
      <c r="A14" s="364" t="s">
        <v>5</v>
      </c>
      <c r="B14" s="364">
        <v>9080</v>
      </c>
      <c r="C14" s="364">
        <v>1284916</v>
      </c>
      <c r="D14" s="364">
        <v>6707</v>
      </c>
      <c r="E14" s="364">
        <v>1161897</v>
      </c>
      <c r="F14" s="364">
        <v>7966</v>
      </c>
      <c r="G14" s="364">
        <v>698741</v>
      </c>
      <c r="H14" s="364">
        <v>2732</v>
      </c>
      <c r="I14" s="364">
        <v>248736</v>
      </c>
      <c r="J14" s="364">
        <f t="shared" si="0"/>
        <v>26485</v>
      </c>
      <c r="K14" s="364">
        <f t="shared" si="1"/>
        <v>3394290</v>
      </c>
      <c r="L14" s="639" t="s">
        <v>23</v>
      </c>
    </row>
    <row r="15" spans="1:13" s="265" customFormat="1" ht="15" customHeight="1">
      <c r="A15" s="505" t="s">
        <v>6</v>
      </c>
      <c r="B15" s="77">
        <v>9421</v>
      </c>
      <c r="C15" s="77">
        <v>870007</v>
      </c>
      <c r="D15" s="77">
        <v>9860</v>
      </c>
      <c r="E15" s="77">
        <v>1500301</v>
      </c>
      <c r="F15" s="77">
        <v>11237</v>
      </c>
      <c r="G15" s="77">
        <v>1045294</v>
      </c>
      <c r="H15" s="77">
        <v>1139</v>
      </c>
      <c r="I15" s="77">
        <v>112541</v>
      </c>
      <c r="J15" s="77">
        <f t="shared" si="0"/>
        <v>31657</v>
      </c>
      <c r="K15" s="77">
        <f t="shared" si="1"/>
        <v>3528143</v>
      </c>
      <c r="L15" s="506" t="s">
        <v>484</v>
      </c>
    </row>
    <row r="16" spans="1:13" s="265" customFormat="1" ht="15" customHeight="1">
      <c r="A16" s="364" t="s">
        <v>11</v>
      </c>
      <c r="B16" s="364">
        <v>4584</v>
      </c>
      <c r="C16" s="364">
        <v>450682</v>
      </c>
      <c r="D16" s="364">
        <v>3333</v>
      </c>
      <c r="E16" s="364">
        <v>288645</v>
      </c>
      <c r="F16" s="364">
        <v>9494</v>
      </c>
      <c r="G16" s="364">
        <v>692088</v>
      </c>
      <c r="H16" s="364">
        <v>0</v>
      </c>
      <c r="I16" s="364">
        <v>0</v>
      </c>
      <c r="J16" s="364">
        <f t="shared" si="0"/>
        <v>17411</v>
      </c>
      <c r="K16" s="364">
        <f t="shared" si="1"/>
        <v>1431415</v>
      </c>
      <c r="L16" s="639" t="s">
        <v>21</v>
      </c>
    </row>
    <row r="17" spans="1:13" s="265" customFormat="1" ht="16.5" customHeight="1">
      <c r="A17" s="505" t="s">
        <v>2</v>
      </c>
      <c r="B17" s="77">
        <v>2665</v>
      </c>
      <c r="C17" s="77">
        <v>213200</v>
      </c>
      <c r="D17" s="77">
        <v>3823</v>
      </c>
      <c r="E17" s="77">
        <v>578825</v>
      </c>
      <c r="F17" s="77">
        <v>4182</v>
      </c>
      <c r="G17" s="77">
        <v>315301</v>
      </c>
      <c r="H17" s="77">
        <v>263</v>
      </c>
      <c r="I17" s="77">
        <v>23407</v>
      </c>
      <c r="J17" s="77">
        <f t="shared" si="0"/>
        <v>10933</v>
      </c>
      <c r="K17" s="77">
        <f t="shared" si="1"/>
        <v>1130733</v>
      </c>
      <c r="L17" s="506" t="s">
        <v>14</v>
      </c>
    </row>
    <row r="18" spans="1:13" s="265" customFormat="1" ht="15" customHeight="1">
      <c r="A18" s="364" t="s">
        <v>7</v>
      </c>
      <c r="B18" s="364">
        <v>15719</v>
      </c>
      <c r="C18" s="364">
        <v>1465288</v>
      </c>
      <c r="D18" s="364">
        <v>18841</v>
      </c>
      <c r="E18" s="364">
        <v>2572419</v>
      </c>
      <c r="F18" s="364">
        <v>13528</v>
      </c>
      <c r="G18" s="364">
        <v>1050813</v>
      </c>
      <c r="H18" s="364">
        <v>38</v>
      </c>
      <c r="I18" s="364">
        <v>3340</v>
      </c>
      <c r="J18" s="364">
        <f t="shared" si="0"/>
        <v>48126</v>
      </c>
      <c r="K18" s="364">
        <f t="shared" si="1"/>
        <v>5091860</v>
      </c>
      <c r="L18" s="639" t="s">
        <v>17</v>
      </c>
    </row>
    <row r="19" spans="1:13" s="265" customFormat="1" ht="15" customHeight="1">
      <c r="A19" s="505" t="s">
        <v>8</v>
      </c>
      <c r="B19" s="77">
        <v>9666</v>
      </c>
      <c r="C19" s="77">
        <v>852876</v>
      </c>
      <c r="D19" s="77">
        <v>8086</v>
      </c>
      <c r="E19" s="77">
        <v>991321</v>
      </c>
      <c r="F19" s="77">
        <v>11482</v>
      </c>
      <c r="G19" s="77">
        <v>865393</v>
      </c>
      <c r="H19" s="77">
        <v>0</v>
      </c>
      <c r="I19" s="77">
        <v>0</v>
      </c>
      <c r="J19" s="77">
        <f t="shared" si="0"/>
        <v>29234</v>
      </c>
      <c r="K19" s="77">
        <f t="shared" si="1"/>
        <v>2709590</v>
      </c>
      <c r="L19" s="506" t="s">
        <v>18</v>
      </c>
    </row>
    <row r="20" spans="1:13" s="265" customFormat="1" ht="15" customHeight="1">
      <c r="A20" s="364" t="s">
        <v>9</v>
      </c>
      <c r="B20" s="364">
        <v>6065</v>
      </c>
      <c r="C20" s="364">
        <v>514886</v>
      </c>
      <c r="D20" s="364">
        <v>3637</v>
      </c>
      <c r="E20" s="364">
        <v>579012</v>
      </c>
      <c r="F20" s="364">
        <v>4353</v>
      </c>
      <c r="G20" s="364">
        <v>393606</v>
      </c>
      <c r="H20" s="364">
        <v>0</v>
      </c>
      <c r="I20" s="364">
        <v>0</v>
      </c>
      <c r="J20" s="364">
        <f t="shared" si="0"/>
        <v>14055</v>
      </c>
      <c r="K20" s="364">
        <f t="shared" si="1"/>
        <v>1487504</v>
      </c>
      <c r="L20" s="639" t="s">
        <v>19</v>
      </c>
    </row>
    <row r="21" spans="1:13" s="265" customFormat="1" ht="15" customHeight="1">
      <c r="A21" s="505" t="s">
        <v>10</v>
      </c>
      <c r="B21" s="77">
        <v>10854</v>
      </c>
      <c r="C21" s="77">
        <v>960382</v>
      </c>
      <c r="D21" s="77">
        <v>4455</v>
      </c>
      <c r="E21" s="77">
        <v>422017</v>
      </c>
      <c r="F21" s="77">
        <v>6867</v>
      </c>
      <c r="G21" s="77">
        <v>584961</v>
      </c>
      <c r="H21" s="77">
        <v>1104</v>
      </c>
      <c r="I21" s="77">
        <v>115498</v>
      </c>
      <c r="J21" s="77">
        <f t="shared" si="0"/>
        <v>23280</v>
      </c>
      <c r="K21" s="77">
        <f t="shared" si="1"/>
        <v>2082858</v>
      </c>
      <c r="L21" s="506" t="s">
        <v>20</v>
      </c>
      <c r="M21" s="377"/>
    </row>
    <row r="22" spans="1:13" s="265" customFormat="1" ht="15" customHeight="1">
      <c r="A22" s="364" t="s">
        <v>12</v>
      </c>
      <c r="B22" s="364">
        <v>3180</v>
      </c>
      <c r="C22" s="364">
        <v>295399</v>
      </c>
      <c r="D22" s="364">
        <v>4076</v>
      </c>
      <c r="E22" s="364">
        <v>405551</v>
      </c>
      <c r="F22" s="364">
        <v>5171</v>
      </c>
      <c r="G22" s="364">
        <v>439027</v>
      </c>
      <c r="H22" s="364">
        <v>1360</v>
      </c>
      <c r="I22" s="364">
        <v>128960</v>
      </c>
      <c r="J22" s="364">
        <f t="shared" si="0"/>
        <v>13787</v>
      </c>
      <c r="K22" s="364">
        <f t="shared" si="1"/>
        <v>1268937</v>
      </c>
      <c r="L22" s="639" t="s">
        <v>24</v>
      </c>
      <c r="M22" s="377"/>
    </row>
    <row r="23" spans="1:13" s="265" customFormat="1" ht="15" customHeight="1" thickBot="1">
      <c r="A23" s="505" t="s">
        <v>13</v>
      </c>
      <c r="B23" s="77">
        <v>11494</v>
      </c>
      <c r="C23" s="77">
        <v>1144070</v>
      </c>
      <c r="D23" s="77">
        <v>4519</v>
      </c>
      <c r="E23" s="77">
        <v>715124</v>
      </c>
      <c r="F23" s="77">
        <v>8502</v>
      </c>
      <c r="G23" s="77">
        <v>795868</v>
      </c>
      <c r="H23" s="77">
        <v>852</v>
      </c>
      <c r="I23" s="77">
        <v>109366</v>
      </c>
      <c r="J23" s="77">
        <f t="shared" si="0"/>
        <v>25367</v>
      </c>
      <c r="K23" s="77">
        <f t="shared" si="1"/>
        <v>2764428</v>
      </c>
      <c r="L23" s="506" t="s">
        <v>22</v>
      </c>
      <c r="M23" s="377"/>
    </row>
    <row r="24" spans="1:13" s="369" customFormat="1" ht="20.25" customHeight="1" thickBot="1">
      <c r="A24" s="420" t="s">
        <v>0</v>
      </c>
      <c r="B24" s="421">
        <f>SUM(B9:B23)</f>
        <v>157636</v>
      </c>
      <c r="C24" s="421">
        <f t="shared" ref="C24:K24" si="2">SUM(C9:C23)</f>
        <v>16088049</v>
      </c>
      <c r="D24" s="421">
        <f t="shared" si="2"/>
        <v>145908</v>
      </c>
      <c r="E24" s="421">
        <f t="shared" si="2"/>
        <v>19623030</v>
      </c>
      <c r="F24" s="421">
        <f t="shared" si="2"/>
        <v>156573</v>
      </c>
      <c r="G24" s="421">
        <f t="shared" si="2"/>
        <v>14098218</v>
      </c>
      <c r="H24" s="421">
        <f t="shared" si="2"/>
        <v>58507</v>
      </c>
      <c r="I24" s="421">
        <f t="shared" si="2"/>
        <v>5812061</v>
      </c>
      <c r="J24" s="421">
        <f t="shared" si="2"/>
        <v>518624</v>
      </c>
      <c r="K24" s="421">
        <f t="shared" si="2"/>
        <v>55621358</v>
      </c>
      <c r="L24" s="422" t="s">
        <v>1</v>
      </c>
    </row>
    <row r="25" spans="1:13" s="6" customFormat="1" ht="17.25" customHeight="1">
      <c r="A25" s="768"/>
      <c r="B25" s="768"/>
      <c r="C25" s="768"/>
      <c r="D25" s="768"/>
      <c r="E25" s="768"/>
      <c r="F25" s="768"/>
      <c r="G25" s="768"/>
      <c r="H25" s="768"/>
      <c r="I25" s="178"/>
      <c r="J25" s="178"/>
      <c r="K25" s="178"/>
      <c r="L25" s="179"/>
    </row>
    <row r="26" spans="1:13" ht="14.25">
      <c r="C26" s="6"/>
      <c r="D26" s="6"/>
      <c r="E26" s="6"/>
      <c r="F26" s="6"/>
      <c r="H26" s="1"/>
      <c r="I26" s="1"/>
      <c r="J26" s="1"/>
      <c r="K26" s="1"/>
      <c r="L26" s="173"/>
    </row>
    <row r="27" spans="1:13" ht="15">
      <c r="A27" s="902"/>
      <c r="B27" s="902"/>
      <c r="C27" s="6"/>
      <c r="D27" s="6"/>
      <c r="E27" s="6"/>
      <c r="H27" s="1"/>
      <c r="I27" s="1"/>
      <c r="J27" s="1"/>
      <c r="K27" s="903"/>
      <c r="L27" s="903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5">
    <mergeCell ref="K3:L3"/>
    <mergeCell ref="A27:B27"/>
    <mergeCell ref="K27:L27"/>
    <mergeCell ref="A1:L1"/>
    <mergeCell ref="K4:L4"/>
    <mergeCell ref="A4:B4"/>
    <mergeCell ref="A2:L2"/>
    <mergeCell ref="B6:C6"/>
    <mergeCell ref="F6:G6"/>
    <mergeCell ref="H6:I6"/>
    <mergeCell ref="H5:I5"/>
    <mergeCell ref="B5:C5"/>
    <mergeCell ref="D5:E5"/>
    <mergeCell ref="F5:G5"/>
    <mergeCell ref="D6:E6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K39"/>
  <sheetViews>
    <sheetView rightToLeft="1" topLeftCell="A4" zoomScale="120" zoomScaleNormal="120" zoomScaleSheetLayoutView="96" workbookViewId="0">
      <selection activeCell="F17" sqref="F17"/>
    </sheetView>
  </sheetViews>
  <sheetFormatPr defaultRowHeight="12.75"/>
  <cols>
    <col min="1" max="1" width="13.85546875" customWidth="1"/>
    <col min="2" max="2" width="13.7109375" customWidth="1"/>
    <col min="3" max="3" width="15.28515625" customWidth="1"/>
    <col min="4" max="4" width="12.28515625" customWidth="1"/>
    <col min="5" max="5" width="16.7109375" customWidth="1"/>
    <col min="6" max="6" width="13.5703125" style="6" customWidth="1"/>
    <col min="7" max="7" width="14.140625" customWidth="1"/>
    <col min="8" max="8" width="16.5703125" customWidth="1"/>
  </cols>
  <sheetData>
    <row r="1" spans="1:8" ht="24" customHeight="1">
      <c r="A1" s="911" t="s">
        <v>475</v>
      </c>
      <c r="B1" s="911"/>
      <c r="C1" s="911"/>
      <c r="D1" s="911"/>
      <c r="E1" s="911"/>
      <c r="F1" s="911"/>
      <c r="G1" s="911"/>
      <c r="H1" s="911"/>
    </row>
    <row r="2" spans="1:8" ht="15">
      <c r="A2" s="912" t="s">
        <v>467</v>
      </c>
      <c r="B2" s="912"/>
      <c r="C2" s="912"/>
      <c r="D2" s="912"/>
      <c r="E2" s="912"/>
      <c r="F2" s="912"/>
      <c r="G2" s="912"/>
      <c r="H2" s="912"/>
    </row>
    <row r="3" spans="1:8" s="6" customFormat="1" ht="15">
      <c r="A3" s="196"/>
      <c r="B3" s="196"/>
      <c r="C3" s="196"/>
      <c r="D3" s="196"/>
      <c r="E3" s="196"/>
      <c r="F3" s="251"/>
      <c r="G3" s="868" t="s">
        <v>204</v>
      </c>
      <c r="H3" s="868"/>
    </row>
    <row r="4" spans="1:8" ht="15.75" customHeight="1" thickBot="1">
      <c r="A4" s="695" t="s">
        <v>381</v>
      </c>
      <c r="B4" s="696" t="s">
        <v>158</v>
      </c>
      <c r="C4" s="24"/>
      <c r="D4" s="24"/>
      <c r="E4" s="696"/>
      <c r="F4" s="696"/>
      <c r="G4" s="697" t="s">
        <v>322</v>
      </c>
      <c r="H4" s="698" t="s">
        <v>321</v>
      </c>
    </row>
    <row r="5" spans="1:8" ht="15.75" customHeight="1">
      <c r="A5" s="693"/>
      <c r="B5" s="911" t="s">
        <v>37</v>
      </c>
      <c r="C5" s="911"/>
      <c r="D5" s="911" t="s">
        <v>38</v>
      </c>
      <c r="E5" s="911"/>
      <c r="F5" s="911" t="s">
        <v>0</v>
      </c>
      <c r="G5" s="911"/>
      <c r="H5" s="694"/>
    </row>
    <row r="6" spans="1:8" s="141" customFormat="1" ht="15" customHeight="1">
      <c r="A6" s="544"/>
      <c r="B6" s="913" t="s">
        <v>162</v>
      </c>
      <c r="C6" s="913"/>
      <c r="D6" s="913" t="s">
        <v>159</v>
      </c>
      <c r="E6" s="913"/>
      <c r="F6" s="769" t="s">
        <v>341</v>
      </c>
      <c r="G6" s="304" t="s">
        <v>1</v>
      </c>
      <c r="H6" s="544"/>
    </row>
    <row r="7" spans="1:8" s="141" customFormat="1" ht="15" customHeight="1">
      <c r="A7" s="320"/>
      <c r="B7" s="544" t="s">
        <v>223</v>
      </c>
      <c r="C7" s="544" t="s">
        <v>226</v>
      </c>
      <c r="D7" s="544" t="s">
        <v>223</v>
      </c>
      <c r="E7" s="544" t="s">
        <v>226</v>
      </c>
      <c r="F7" s="544" t="s">
        <v>223</v>
      </c>
      <c r="G7" s="544" t="s">
        <v>226</v>
      </c>
      <c r="H7" s="320"/>
    </row>
    <row r="8" spans="1:8" s="684" customFormat="1" ht="15" customHeight="1" thickBot="1">
      <c r="A8" s="687" t="s">
        <v>50</v>
      </c>
      <c r="B8" s="687" t="s">
        <v>127</v>
      </c>
      <c r="C8" s="688" t="s">
        <v>28</v>
      </c>
      <c r="D8" s="687" t="s">
        <v>127</v>
      </c>
      <c r="E8" s="686" t="s">
        <v>28</v>
      </c>
      <c r="F8" s="687" t="s">
        <v>127</v>
      </c>
      <c r="G8" s="686" t="s">
        <v>28</v>
      </c>
      <c r="H8" s="686" t="s">
        <v>25</v>
      </c>
    </row>
    <row r="9" spans="1:8" s="369" customFormat="1" ht="15" customHeight="1" thickTop="1">
      <c r="A9" s="507" t="s">
        <v>350</v>
      </c>
      <c r="B9" s="757">
        <v>7208</v>
      </c>
      <c r="C9" s="757">
        <v>548267</v>
      </c>
      <c r="D9" s="757">
        <v>1763</v>
      </c>
      <c r="E9" s="757">
        <v>140925</v>
      </c>
      <c r="F9" s="757">
        <f>B9+D9</f>
        <v>8971</v>
      </c>
      <c r="G9" s="757">
        <f>C9+E9</f>
        <v>689192</v>
      </c>
      <c r="H9" s="508" t="s">
        <v>483</v>
      </c>
    </row>
    <row r="10" spans="1:8" s="265" customFormat="1" ht="15" customHeight="1">
      <c r="A10" s="424" t="s">
        <v>29</v>
      </c>
      <c r="B10" s="699">
        <v>20853</v>
      </c>
      <c r="C10" s="700">
        <v>1439713</v>
      </c>
      <c r="D10" s="699">
        <v>6751</v>
      </c>
      <c r="E10" s="700">
        <v>638251</v>
      </c>
      <c r="F10" s="700">
        <f t="shared" ref="F10:F23" si="0">B10+D10</f>
        <v>27604</v>
      </c>
      <c r="G10" s="700">
        <f t="shared" ref="G10:G23" si="1">C10+E10</f>
        <v>2077964</v>
      </c>
      <c r="H10" s="685" t="s">
        <v>30</v>
      </c>
    </row>
    <row r="11" spans="1:8" s="265" customFormat="1" ht="15" customHeight="1">
      <c r="A11" s="507" t="s">
        <v>3</v>
      </c>
      <c r="B11" s="757">
        <v>19782</v>
      </c>
      <c r="C11" s="757">
        <v>1142188</v>
      </c>
      <c r="D11" s="757">
        <v>1800</v>
      </c>
      <c r="E11" s="757">
        <v>156600</v>
      </c>
      <c r="F11" s="757">
        <f t="shared" si="0"/>
        <v>21582</v>
      </c>
      <c r="G11" s="757">
        <f t="shared" si="1"/>
        <v>1298788</v>
      </c>
      <c r="H11" s="508" t="s">
        <v>15</v>
      </c>
    </row>
    <row r="12" spans="1:8" s="265" customFormat="1" ht="15" customHeight="1">
      <c r="A12" s="424" t="s">
        <v>340</v>
      </c>
      <c r="B12" s="699">
        <v>8686</v>
      </c>
      <c r="C12" s="700">
        <v>724318</v>
      </c>
      <c r="D12" s="699">
        <v>3622</v>
      </c>
      <c r="E12" s="700">
        <v>325980</v>
      </c>
      <c r="F12" s="700">
        <f t="shared" si="0"/>
        <v>12308</v>
      </c>
      <c r="G12" s="700">
        <f t="shared" si="1"/>
        <v>1050298</v>
      </c>
      <c r="H12" s="685" t="s">
        <v>336</v>
      </c>
    </row>
    <row r="13" spans="1:8" s="265" customFormat="1" ht="15" customHeight="1">
      <c r="A13" s="507" t="s">
        <v>4</v>
      </c>
      <c r="B13" s="757">
        <v>89817</v>
      </c>
      <c r="C13" s="757">
        <v>6347232</v>
      </c>
      <c r="D13" s="757">
        <v>76711</v>
      </c>
      <c r="E13" s="757">
        <v>7594389</v>
      </c>
      <c r="F13" s="757">
        <f t="shared" si="0"/>
        <v>166528</v>
      </c>
      <c r="G13" s="757">
        <f t="shared" si="1"/>
        <v>13941621</v>
      </c>
      <c r="H13" s="508" t="s">
        <v>16</v>
      </c>
    </row>
    <row r="14" spans="1:8" s="265" customFormat="1" ht="15" customHeight="1">
      <c r="A14" s="425" t="s">
        <v>5</v>
      </c>
      <c r="B14" s="699">
        <v>20240</v>
      </c>
      <c r="C14" s="700">
        <v>1702194</v>
      </c>
      <c r="D14" s="699">
        <v>13145</v>
      </c>
      <c r="E14" s="700">
        <v>1153430</v>
      </c>
      <c r="F14" s="700">
        <f t="shared" si="0"/>
        <v>33385</v>
      </c>
      <c r="G14" s="700">
        <f t="shared" si="1"/>
        <v>2855624</v>
      </c>
      <c r="H14" s="426" t="s">
        <v>23</v>
      </c>
    </row>
    <row r="15" spans="1:8" s="265" customFormat="1" ht="15" customHeight="1">
      <c r="A15" s="507" t="s">
        <v>6</v>
      </c>
      <c r="B15" s="757">
        <v>22354</v>
      </c>
      <c r="C15" s="757">
        <v>1634065</v>
      </c>
      <c r="D15" s="757">
        <v>8593</v>
      </c>
      <c r="E15" s="757">
        <v>849169</v>
      </c>
      <c r="F15" s="757">
        <f t="shared" si="0"/>
        <v>30947</v>
      </c>
      <c r="G15" s="757">
        <f t="shared" si="1"/>
        <v>2483234</v>
      </c>
      <c r="H15" s="508" t="s">
        <v>484</v>
      </c>
    </row>
    <row r="16" spans="1:8" s="265" customFormat="1" ht="15" customHeight="1">
      <c r="A16" s="425" t="s">
        <v>11</v>
      </c>
      <c r="B16" s="699">
        <v>22126</v>
      </c>
      <c r="C16" s="700">
        <v>1777700</v>
      </c>
      <c r="D16" s="699">
        <v>4464</v>
      </c>
      <c r="E16" s="700">
        <v>345752</v>
      </c>
      <c r="F16" s="700">
        <f t="shared" si="0"/>
        <v>26590</v>
      </c>
      <c r="G16" s="700">
        <f t="shared" si="1"/>
        <v>2123452</v>
      </c>
      <c r="H16" s="426" t="s">
        <v>21</v>
      </c>
    </row>
    <row r="17" spans="1:11" s="265" customFormat="1" ht="15" customHeight="1">
      <c r="A17" s="507" t="s">
        <v>2</v>
      </c>
      <c r="B17" s="757">
        <v>6203</v>
      </c>
      <c r="C17" s="757">
        <v>330804</v>
      </c>
      <c r="D17" s="757">
        <v>986</v>
      </c>
      <c r="E17" s="757">
        <v>89726</v>
      </c>
      <c r="F17" s="757">
        <f t="shared" si="0"/>
        <v>7189</v>
      </c>
      <c r="G17" s="757">
        <f t="shared" si="1"/>
        <v>420530</v>
      </c>
      <c r="H17" s="508" t="s">
        <v>14</v>
      </c>
    </row>
    <row r="18" spans="1:11" s="265" customFormat="1" ht="15" customHeight="1">
      <c r="A18" s="425" t="s">
        <v>7</v>
      </c>
      <c r="B18" s="699">
        <v>39268</v>
      </c>
      <c r="C18" s="700">
        <v>2965205</v>
      </c>
      <c r="D18" s="699">
        <v>6417</v>
      </c>
      <c r="E18" s="700">
        <v>523107</v>
      </c>
      <c r="F18" s="700">
        <f t="shared" si="0"/>
        <v>45685</v>
      </c>
      <c r="G18" s="700">
        <f t="shared" si="1"/>
        <v>3488312</v>
      </c>
      <c r="H18" s="426" t="s">
        <v>17</v>
      </c>
    </row>
    <row r="19" spans="1:11" s="265" customFormat="1" ht="14.25" customHeight="1">
      <c r="A19" s="507" t="s">
        <v>8</v>
      </c>
      <c r="B19" s="757">
        <v>25298</v>
      </c>
      <c r="C19" s="757">
        <v>1869322</v>
      </c>
      <c r="D19" s="757">
        <v>443</v>
      </c>
      <c r="E19" s="757">
        <v>40756</v>
      </c>
      <c r="F19" s="757">
        <f t="shared" si="0"/>
        <v>25741</v>
      </c>
      <c r="G19" s="757">
        <f t="shared" si="1"/>
        <v>1910078</v>
      </c>
      <c r="H19" s="508" t="s">
        <v>18</v>
      </c>
    </row>
    <row r="20" spans="1:11" s="265" customFormat="1" ht="16.5" customHeight="1">
      <c r="A20" s="425" t="s">
        <v>9</v>
      </c>
      <c r="B20" s="699">
        <v>14113</v>
      </c>
      <c r="C20" s="700">
        <v>1044216</v>
      </c>
      <c r="D20" s="699">
        <v>51</v>
      </c>
      <c r="E20" s="700">
        <v>4706</v>
      </c>
      <c r="F20" s="700">
        <f t="shared" si="0"/>
        <v>14164</v>
      </c>
      <c r="G20" s="700">
        <f t="shared" si="1"/>
        <v>1048922</v>
      </c>
      <c r="H20" s="426" t="s">
        <v>19</v>
      </c>
    </row>
    <row r="21" spans="1:11" s="265" customFormat="1" ht="16.5" customHeight="1">
      <c r="A21" s="507" t="s">
        <v>10</v>
      </c>
      <c r="B21" s="757">
        <v>25759</v>
      </c>
      <c r="C21" s="757">
        <v>2069195</v>
      </c>
      <c r="D21" s="757">
        <v>4286</v>
      </c>
      <c r="E21" s="757">
        <v>413937</v>
      </c>
      <c r="F21" s="757">
        <f t="shared" si="0"/>
        <v>30045</v>
      </c>
      <c r="G21" s="757">
        <f t="shared" si="1"/>
        <v>2483132</v>
      </c>
      <c r="H21" s="508" t="s">
        <v>20</v>
      </c>
    </row>
    <row r="22" spans="1:11" s="265" customFormat="1" ht="15" customHeight="1">
      <c r="A22" s="425" t="s">
        <v>12</v>
      </c>
      <c r="B22" s="699">
        <v>8328</v>
      </c>
      <c r="C22" s="700">
        <v>582734</v>
      </c>
      <c r="D22" s="699">
        <v>2331</v>
      </c>
      <c r="E22" s="700">
        <v>209808</v>
      </c>
      <c r="F22" s="700">
        <f t="shared" si="0"/>
        <v>10659</v>
      </c>
      <c r="G22" s="700">
        <f t="shared" si="1"/>
        <v>792542</v>
      </c>
      <c r="H22" s="426" t="s">
        <v>24</v>
      </c>
    </row>
    <row r="23" spans="1:11" s="265" customFormat="1" ht="15" customHeight="1" thickBot="1">
      <c r="A23" s="689" t="s">
        <v>13</v>
      </c>
      <c r="B23" s="757">
        <v>32860</v>
      </c>
      <c r="C23" s="757">
        <v>2490455</v>
      </c>
      <c r="D23" s="757">
        <v>8977</v>
      </c>
      <c r="E23" s="757">
        <v>849474</v>
      </c>
      <c r="F23" s="757">
        <f t="shared" si="0"/>
        <v>41837</v>
      </c>
      <c r="G23" s="757">
        <f t="shared" si="1"/>
        <v>3339929</v>
      </c>
      <c r="H23" s="692" t="s">
        <v>22</v>
      </c>
    </row>
    <row r="24" spans="1:11" s="369" customFormat="1" ht="20.25" customHeight="1" thickBot="1">
      <c r="A24" s="690" t="s">
        <v>0</v>
      </c>
      <c r="B24" s="421">
        <f>SUM(B9:B23)</f>
        <v>362895</v>
      </c>
      <c r="C24" s="421">
        <f t="shared" ref="C24:G24" si="2">SUM(C9:C23)</f>
        <v>26667608</v>
      </c>
      <c r="D24" s="421">
        <f t="shared" si="2"/>
        <v>140340</v>
      </c>
      <c r="E24" s="421">
        <f t="shared" si="2"/>
        <v>13336010</v>
      </c>
      <c r="F24" s="421">
        <f t="shared" si="2"/>
        <v>503235</v>
      </c>
      <c r="G24" s="421">
        <f t="shared" si="2"/>
        <v>40003618</v>
      </c>
      <c r="H24" s="691" t="s">
        <v>1</v>
      </c>
    </row>
    <row r="25" spans="1:11" s="6" customFormat="1" ht="20.25" customHeight="1">
      <c r="A25" s="882"/>
      <c r="B25" s="882"/>
      <c r="C25" s="882"/>
      <c r="D25" s="882"/>
      <c r="E25" s="882"/>
      <c r="F25" s="882"/>
      <c r="G25" s="882"/>
      <c r="H25" s="180"/>
    </row>
    <row r="26" spans="1:11" ht="14.25">
      <c r="B26" s="6"/>
      <c r="C26" s="6"/>
      <c r="D26" s="6"/>
      <c r="E26" s="6"/>
      <c r="G26" s="1"/>
      <c r="H26" s="173"/>
      <c r="I26" s="1"/>
    </row>
    <row r="27" spans="1:11" ht="15" customHeight="1">
      <c r="A27" s="6"/>
      <c r="B27" s="6"/>
      <c r="C27" s="6"/>
      <c r="D27" s="6"/>
      <c r="E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mergeCells count="9">
    <mergeCell ref="G3:H3"/>
    <mergeCell ref="A1:H1"/>
    <mergeCell ref="A2:H2"/>
    <mergeCell ref="A25:G25"/>
    <mergeCell ref="D6:E6"/>
    <mergeCell ref="D5:E5"/>
    <mergeCell ref="B5:C5"/>
    <mergeCell ref="B6:C6"/>
    <mergeCell ref="F5:G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M27"/>
  <sheetViews>
    <sheetView rightToLeft="1" zoomScaleNormal="100" zoomScaleSheetLayoutView="106" workbookViewId="0">
      <selection activeCell="F17" sqref="F17"/>
    </sheetView>
  </sheetViews>
  <sheetFormatPr defaultRowHeight="12.75"/>
  <cols>
    <col min="1" max="1" width="9.7109375" customWidth="1"/>
    <col min="2" max="2" width="11.85546875" customWidth="1"/>
    <col min="3" max="3" width="12.42578125" customWidth="1"/>
    <col min="4" max="4" width="11.28515625" customWidth="1"/>
    <col min="5" max="5" width="10.85546875" customWidth="1"/>
    <col min="6" max="6" width="10.5703125" customWidth="1"/>
    <col min="7" max="7" width="11.85546875" customWidth="1"/>
    <col min="8" max="8" width="10.7109375" customWidth="1"/>
    <col min="9" max="9" width="11" customWidth="1"/>
    <col min="10" max="10" width="16.42578125" customWidth="1"/>
  </cols>
  <sheetData>
    <row r="1" spans="1:13" ht="15">
      <c r="A1" s="914" t="s">
        <v>475</v>
      </c>
      <c r="B1" s="914"/>
      <c r="C1" s="914"/>
      <c r="D1" s="914"/>
      <c r="E1" s="914"/>
      <c r="F1" s="914"/>
      <c r="G1" s="914"/>
      <c r="H1" s="914"/>
      <c r="I1" s="914"/>
      <c r="J1" s="914"/>
    </row>
    <row r="2" spans="1:13" ht="15">
      <c r="A2" s="916" t="s">
        <v>476</v>
      </c>
      <c r="B2" s="916"/>
      <c r="C2" s="916"/>
      <c r="D2" s="916"/>
      <c r="E2" s="916"/>
      <c r="F2" s="916"/>
      <c r="G2" s="916"/>
      <c r="H2" s="916"/>
      <c r="I2" s="916"/>
      <c r="J2" s="916"/>
    </row>
    <row r="3" spans="1:13" s="6" customFormat="1" ht="15">
      <c r="A3" s="197"/>
      <c r="B3" s="197"/>
      <c r="C3" s="197"/>
      <c r="D3" s="197"/>
      <c r="E3" s="197"/>
      <c r="F3" s="197"/>
      <c r="G3" s="197"/>
      <c r="H3" s="197"/>
      <c r="I3" s="868" t="s">
        <v>204</v>
      </c>
      <c r="J3" s="868"/>
    </row>
    <row r="4" spans="1:13" ht="14.25" customHeight="1" thickBot="1">
      <c r="A4" s="915" t="s">
        <v>381</v>
      </c>
      <c r="B4" s="915"/>
      <c r="C4" s="915" t="s">
        <v>31</v>
      </c>
      <c r="D4" s="915"/>
      <c r="E4" s="120"/>
      <c r="F4" s="24"/>
      <c r="G4" s="121"/>
      <c r="H4" s="917" t="s">
        <v>323</v>
      </c>
      <c r="I4" s="917"/>
      <c r="J4" s="122" t="s">
        <v>315</v>
      </c>
    </row>
    <row r="5" spans="1:13" ht="15" customHeight="1">
      <c r="A5" s="8"/>
      <c r="B5" s="918" t="s">
        <v>348</v>
      </c>
      <c r="C5" s="918"/>
      <c r="D5" s="918" t="s">
        <v>230</v>
      </c>
      <c r="E5" s="918"/>
      <c r="F5" s="918" t="s">
        <v>46</v>
      </c>
      <c r="G5" s="918"/>
      <c r="H5" s="918" t="s">
        <v>47</v>
      </c>
      <c r="I5" s="918"/>
      <c r="J5" s="123"/>
    </row>
    <row r="6" spans="1:13" ht="15" customHeight="1">
      <c r="A6" s="124"/>
      <c r="B6" s="916" t="s">
        <v>279</v>
      </c>
      <c r="C6" s="916"/>
      <c r="D6" s="916" t="s">
        <v>160</v>
      </c>
      <c r="E6" s="916"/>
      <c r="F6" s="843" t="s">
        <v>280</v>
      </c>
      <c r="G6" s="843"/>
      <c r="H6" s="916" t="s">
        <v>281</v>
      </c>
      <c r="I6" s="916"/>
      <c r="J6" s="124"/>
    </row>
    <row r="7" spans="1:13" ht="15" customHeight="1">
      <c r="A7" s="124"/>
      <c r="B7" s="321" t="s">
        <v>40</v>
      </c>
      <c r="C7" s="321" t="s">
        <v>226</v>
      </c>
      <c r="D7" s="321" t="s">
        <v>40</v>
      </c>
      <c r="E7" s="321" t="s">
        <v>226</v>
      </c>
      <c r="F7" s="321" t="s">
        <v>26</v>
      </c>
      <c r="G7" s="321" t="s">
        <v>226</v>
      </c>
      <c r="H7" s="322" t="s">
        <v>26</v>
      </c>
      <c r="I7" s="322" t="s">
        <v>226</v>
      </c>
      <c r="J7" s="323"/>
    </row>
    <row r="8" spans="1:13" ht="15.75" customHeight="1" thickBot="1">
      <c r="A8" s="701" t="s">
        <v>136</v>
      </c>
      <c r="B8" s="702" t="s">
        <v>41</v>
      </c>
      <c r="C8" s="703" t="s">
        <v>28</v>
      </c>
      <c r="D8" s="703" t="s">
        <v>41</v>
      </c>
      <c r="E8" s="703" t="s">
        <v>28</v>
      </c>
      <c r="F8" s="703" t="s">
        <v>128</v>
      </c>
      <c r="G8" s="703" t="s">
        <v>28</v>
      </c>
      <c r="H8" s="704" t="s">
        <v>128</v>
      </c>
      <c r="I8" s="704" t="s">
        <v>28</v>
      </c>
      <c r="J8" s="705" t="s">
        <v>25</v>
      </c>
      <c r="K8" s="6"/>
      <c r="L8" s="6"/>
      <c r="M8" s="6"/>
    </row>
    <row r="9" spans="1:13" s="265" customFormat="1" ht="15" customHeight="1" thickTop="1">
      <c r="A9" s="427" t="s">
        <v>350</v>
      </c>
      <c r="B9" s="428">
        <v>96546</v>
      </c>
      <c r="C9" s="428">
        <v>311328</v>
      </c>
      <c r="D9" s="428">
        <v>475</v>
      </c>
      <c r="E9" s="428">
        <v>2375</v>
      </c>
      <c r="F9" s="428">
        <v>10280</v>
      </c>
      <c r="G9" s="428">
        <v>771000</v>
      </c>
      <c r="H9" s="428">
        <v>5991</v>
      </c>
      <c r="I9" s="428">
        <v>29955</v>
      </c>
      <c r="J9" s="429" t="s">
        <v>483</v>
      </c>
    </row>
    <row r="10" spans="1:13" s="265" customFormat="1" ht="15" customHeight="1">
      <c r="A10" s="509" t="s">
        <v>29</v>
      </c>
      <c r="B10" s="510">
        <v>316015</v>
      </c>
      <c r="C10" s="510">
        <v>1264060</v>
      </c>
      <c r="D10" s="510">
        <v>771</v>
      </c>
      <c r="E10" s="510">
        <v>2313</v>
      </c>
      <c r="F10" s="510">
        <v>23765</v>
      </c>
      <c r="G10" s="510">
        <v>1782375</v>
      </c>
      <c r="H10" s="510">
        <v>12936</v>
      </c>
      <c r="I10" s="510">
        <v>42576</v>
      </c>
      <c r="J10" s="511" t="s">
        <v>30</v>
      </c>
    </row>
    <row r="11" spans="1:13" s="265" customFormat="1" ht="15" customHeight="1">
      <c r="A11" s="430" t="s">
        <v>3</v>
      </c>
      <c r="B11" s="428">
        <v>256752</v>
      </c>
      <c r="C11" s="428">
        <v>249145</v>
      </c>
      <c r="D11" s="428">
        <v>867</v>
      </c>
      <c r="E11" s="428">
        <v>3468</v>
      </c>
      <c r="F11" s="428">
        <v>21238</v>
      </c>
      <c r="G11" s="428">
        <v>1170955</v>
      </c>
      <c r="H11" s="428">
        <v>11448</v>
      </c>
      <c r="I11" s="428">
        <v>45792</v>
      </c>
      <c r="J11" s="431" t="s">
        <v>15</v>
      </c>
    </row>
    <row r="12" spans="1:13" s="265" customFormat="1" ht="15" customHeight="1">
      <c r="A12" s="509" t="s">
        <v>340</v>
      </c>
      <c r="B12" s="510">
        <v>163306</v>
      </c>
      <c r="C12" s="510">
        <v>153050</v>
      </c>
      <c r="D12" s="510">
        <v>447</v>
      </c>
      <c r="E12" s="510">
        <v>894</v>
      </c>
      <c r="F12" s="510">
        <v>9544</v>
      </c>
      <c r="G12" s="510">
        <v>668080</v>
      </c>
      <c r="H12" s="510">
        <v>3894</v>
      </c>
      <c r="I12" s="510">
        <v>13629</v>
      </c>
      <c r="J12" s="511" t="s">
        <v>336</v>
      </c>
    </row>
    <row r="13" spans="1:13" s="265" customFormat="1" ht="15" customHeight="1">
      <c r="A13" s="430" t="s">
        <v>4</v>
      </c>
      <c r="B13" s="428">
        <v>695135</v>
      </c>
      <c r="C13" s="428">
        <v>764648</v>
      </c>
      <c r="D13" s="428">
        <v>10535</v>
      </c>
      <c r="E13" s="428">
        <v>15803</v>
      </c>
      <c r="F13" s="428">
        <v>104271</v>
      </c>
      <c r="G13" s="428">
        <v>7298970</v>
      </c>
      <c r="H13" s="428">
        <v>123528</v>
      </c>
      <c r="I13" s="428">
        <v>494112</v>
      </c>
      <c r="J13" s="431" t="s">
        <v>16</v>
      </c>
    </row>
    <row r="14" spans="1:13" s="265" customFormat="1" ht="15" customHeight="1">
      <c r="A14" s="512" t="s">
        <v>5</v>
      </c>
      <c r="B14" s="510">
        <v>383559</v>
      </c>
      <c r="C14" s="510">
        <v>766771</v>
      </c>
      <c r="D14" s="510">
        <v>1100</v>
      </c>
      <c r="E14" s="510">
        <v>1320</v>
      </c>
      <c r="F14" s="510">
        <v>32291</v>
      </c>
      <c r="G14" s="510">
        <v>1905169</v>
      </c>
      <c r="H14" s="510">
        <v>19516</v>
      </c>
      <c r="I14" s="510">
        <v>58548</v>
      </c>
      <c r="J14" s="513" t="s">
        <v>23</v>
      </c>
    </row>
    <row r="15" spans="1:13" s="265" customFormat="1" ht="15" customHeight="1">
      <c r="A15" s="430" t="s">
        <v>6</v>
      </c>
      <c r="B15" s="428">
        <v>343353</v>
      </c>
      <c r="C15" s="428">
        <v>634401</v>
      </c>
      <c r="D15" s="428">
        <v>7671</v>
      </c>
      <c r="E15" s="428">
        <v>9206</v>
      </c>
      <c r="F15" s="428">
        <v>0</v>
      </c>
      <c r="G15" s="428">
        <v>0</v>
      </c>
      <c r="H15" s="428">
        <v>19695</v>
      </c>
      <c r="I15" s="428">
        <v>85998</v>
      </c>
      <c r="J15" s="431" t="s">
        <v>484</v>
      </c>
    </row>
    <row r="16" spans="1:13" s="265" customFormat="1" ht="15" customHeight="1">
      <c r="A16" s="512" t="s">
        <v>11</v>
      </c>
      <c r="B16" s="510">
        <v>303578</v>
      </c>
      <c r="C16" s="510">
        <v>642961</v>
      </c>
      <c r="D16" s="510">
        <v>3201</v>
      </c>
      <c r="E16" s="510">
        <v>3521</v>
      </c>
      <c r="F16" s="510">
        <v>27520</v>
      </c>
      <c r="G16" s="510">
        <v>1100800</v>
      </c>
      <c r="H16" s="510">
        <v>13722</v>
      </c>
      <c r="I16" s="510">
        <v>41166</v>
      </c>
      <c r="J16" s="513" t="s">
        <v>21</v>
      </c>
    </row>
    <row r="17" spans="1:10" s="265" customFormat="1" ht="15" customHeight="1">
      <c r="A17" s="430" t="s">
        <v>2</v>
      </c>
      <c r="B17" s="428">
        <v>120820</v>
      </c>
      <c r="C17" s="428">
        <v>362460</v>
      </c>
      <c r="D17" s="428">
        <v>894</v>
      </c>
      <c r="E17" s="428">
        <v>1341</v>
      </c>
      <c r="F17" s="428">
        <v>6360</v>
      </c>
      <c r="G17" s="428">
        <v>254400</v>
      </c>
      <c r="H17" s="428">
        <v>4707</v>
      </c>
      <c r="I17" s="428">
        <v>20886</v>
      </c>
      <c r="J17" s="431" t="s">
        <v>14</v>
      </c>
    </row>
    <row r="18" spans="1:10" s="265" customFormat="1" ht="15" customHeight="1">
      <c r="A18" s="512" t="s">
        <v>7</v>
      </c>
      <c r="B18" s="510">
        <v>198714</v>
      </c>
      <c r="C18" s="510">
        <v>214445</v>
      </c>
      <c r="D18" s="510">
        <v>1431</v>
      </c>
      <c r="E18" s="510">
        <v>2862</v>
      </c>
      <c r="F18" s="510">
        <v>64012</v>
      </c>
      <c r="G18" s="510">
        <v>2560480</v>
      </c>
      <c r="H18" s="510">
        <v>29546</v>
      </c>
      <c r="I18" s="510">
        <v>103411</v>
      </c>
      <c r="J18" s="513" t="s">
        <v>17</v>
      </c>
    </row>
    <row r="19" spans="1:10" s="265" customFormat="1" ht="15" customHeight="1">
      <c r="A19" s="430" t="s">
        <v>8</v>
      </c>
      <c r="B19" s="428">
        <v>432691</v>
      </c>
      <c r="C19" s="428">
        <v>432376</v>
      </c>
      <c r="D19" s="428">
        <v>1699</v>
      </c>
      <c r="E19" s="428">
        <v>2123</v>
      </c>
      <c r="F19" s="428">
        <v>39216</v>
      </c>
      <c r="G19" s="428">
        <v>1548584</v>
      </c>
      <c r="H19" s="428">
        <v>19330</v>
      </c>
      <c r="I19" s="428">
        <v>91374</v>
      </c>
      <c r="J19" s="431" t="s">
        <v>18</v>
      </c>
    </row>
    <row r="20" spans="1:10" s="265" customFormat="1" ht="15" customHeight="1">
      <c r="A20" s="512" t="s">
        <v>9</v>
      </c>
      <c r="B20" s="510">
        <v>229601</v>
      </c>
      <c r="C20" s="510">
        <v>225323</v>
      </c>
      <c r="D20" s="510">
        <v>726</v>
      </c>
      <c r="E20" s="510">
        <v>1089</v>
      </c>
      <c r="F20" s="510">
        <v>26644</v>
      </c>
      <c r="G20" s="510">
        <v>1258077</v>
      </c>
      <c r="H20" s="510">
        <v>10384</v>
      </c>
      <c r="I20" s="510">
        <v>73936</v>
      </c>
      <c r="J20" s="513" t="s">
        <v>19</v>
      </c>
    </row>
    <row r="21" spans="1:10" s="265" customFormat="1" ht="15" customHeight="1">
      <c r="A21" s="430" t="s">
        <v>10</v>
      </c>
      <c r="B21" s="428">
        <v>164623</v>
      </c>
      <c r="C21" s="428">
        <v>139198</v>
      </c>
      <c r="D21" s="428">
        <v>8245</v>
      </c>
      <c r="E21" s="428">
        <v>16952</v>
      </c>
      <c r="F21" s="428">
        <v>31457</v>
      </c>
      <c r="G21" s="428">
        <v>2062945</v>
      </c>
      <c r="H21" s="428">
        <v>20849</v>
      </c>
      <c r="I21" s="428">
        <v>90258</v>
      </c>
      <c r="J21" s="431" t="s">
        <v>20</v>
      </c>
    </row>
    <row r="22" spans="1:10" s="265" customFormat="1" ht="15" customHeight="1">
      <c r="A22" s="512" t="s">
        <v>12</v>
      </c>
      <c r="B22" s="510">
        <v>154654</v>
      </c>
      <c r="C22" s="510">
        <v>309909</v>
      </c>
      <c r="D22" s="510">
        <v>6744</v>
      </c>
      <c r="E22" s="510">
        <v>13488</v>
      </c>
      <c r="F22" s="510">
        <v>10963</v>
      </c>
      <c r="G22" s="510">
        <v>646817</v>
      </c>
      <c r="H22" s="510">
        <v>7949</v>
      </c>
      <c r="I22" s="510">
        <v>37237</v>
      </c>
      <c r="J22" s="513" t="s">
        <v>24</v>
      </c>
    </row>
    <row r="23" spans="1:10" s="265" customFormat="1" ht="15" customHeight="1" thickBot="1">
      <c r="A23" s="706" t="s">
        <v>13</v>
      </c>
      <c r="B23" s="707">
        <v>407711</v>
      </c>
      <c r="C23" s="428">
        <v>811869</v>
      </c>
      <c r="D23" s="707">
        <v>4238</v>
      </c>
      <c r="E23" s="707">
        <v>8476</v>
      </c>
      <c r="F23" s="707">
        <v>47100</v>
      </c>
      <c r="G23" s="707">
        <v>2355000</v>
      </c>
      <c r="H23" s="707">
        <v>10334</v>
      </c>
      <c r="I23" s="707">
        <v>47178</v>
      </c>
      <c r="J23" s="708" t="s">
        <v>22</v>
      </c>
    </row>
    <row r="24" spans="1:10" s="301" customFormat="1" ht="20.25" customHeight="1" thickBot="1">
      <c r="A24" s="324" t="s">
        <v>0</v>
      </c>
      <c r="B24" s="325">
        <f>SUM(B9:B23)</f>
        <v>4267058</v>
      </c>
      <c r="C24" s="325">
        <f t="shared" ref="C24:I24" si="0">SUM(C9:C23)</f>
        <v>7281944</v>
      </c>
      <c r="D24" s="325">
        <f>SUM(D9:D23)</f>
        <v>49044</v>
      </c>
      <c r="E24" s="325">
        <f t="shared" si="0"/>
        <v>85231</v>
      </c>
      <c r="F24" s="325">
        <f t="shared" si="0"/>
        <v>454661</v>
      </c>
      <c r="G24" s="325">
        <f t="shared" si="0"/>
        <v>25383652</v>
      </c>
      <c r="H24" s="325">
        <f t="shared" si="0"/>
        <v>313829</v>
      </c>
      <c r="I24" s="325">
        <f t="shared" si="0"/>
        <v>1276056</v>
      </c>
      <c r="J24" s="326" t="s">
        <v>1</v>
      </c>
    </row>
    <row r="25" spans="1:10" s="6" customFormat="1" ht="20.25" customHeight="1">
      <c r="A25" s="882"/>
      <c r="B25" s="882"/>
      <c r="C25" s="882"/>
      <c r="D25" s="882"/>
      <c r="E25" s="882"/>
      <c r="F25" s="882"/>
      <c r="G25" s="882"/>
      <c r="H25" s="882"/>
      <c r="I25" s="181"/>
      <c r="J25" s="182"/>
    </row>
    <row r="26" spans="1:10" ht="14.25">
      <c r="C26" s="6"/>
      <c r="D26" s="6"/>
      <c r="E26" s="6"/>
      <c r="F26" s="6"/>
      <c r="G26" s="6"/>
      <c r="H26" s="1"/>
      <c r="J26" s="173"/>
    </row>
    <row r="27" spans="1:10" ht="12.75" customHeight="1">
      <c r="A27" s="902"/>
      <c r="B27" s="902"/>
      <c r="C27" s="6"/>
      <c r="D27" s="6"/>
      <c r="E27" s="6"/>
      <c r="F27" s="6"/>
      <c r="G27" s="6"/>
      <c r="H27" s="1"/>
      <c r="I27" s="903"/>
      <c r="J27" s="903"/>
    </row>
  </sheetData>
  <mergeCells count="17">
    <mergeCell ref="H6:I6"/>
    <mergeCell ref="A1:J1"/>
    <mergeCell ref="A4:B4"/>
    <mergeCell ref="A2:J2"/>
    <mergeCell ref="I3:J3"/>
    <mergeCell ref="A27:B27"/>
    <mergeCell ref="I27:J27"/>
    <mergeCell ref="C4:D4"/>
    <mergeCell ref="H4:I4"/>
    <mergeCell ref="A25:H25"/>
    <mergeCell ref="B5:C5"/>
    <mergeCell ref="B6:C6"/>
    <mergeCell ref="F5:G5"/>
    <mergeCell ref="F6:G6"/>
    <mergeCell ref="D5:E5"/>
    <mergeCell ref="D6:E6"/>
    <mergeCell ref="H5:I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0B0F0"/>
  </sheetPr>
  <dimension ref="A1:J27"/>
  <sheetViews>
    <sheetView rightToLeft="1" zoomScale="110" zoomScaleNormal="110" zoomScaleSheetLayoutView="100" workbookViewId="0">
      <selection activeCell="F17" sqref="F17"/>
    </sheetView>
  </sheetViews>
  <sheetFormatPr defaultRowHeight="12.75"/>
  <cols>
    <col min="1" max="1" width="12" customWidth="1"/>
    <col min="2" max="2" width="12.5703125" customWidth="1"/>
    <col min="3" max="3" width="13.7109375" customWidth="1"/>
    <col min="4" max="4" width="13.85546875" customWidth="1"/>
    <col min="5" max="5" width="17.42578125" customWidth="1"/>
    <col min="6" max="6" width="12.5703125" style="6" customWidth="1"/>
    <col min="7" max="7" width="15.5703125" customWidth="1"/>
  </cols>
  <sheetData>
    <row r="1" spans="1:7" ht="15">
      <c r="A1" s="919" t="s">
        <v>475</v>
      </c>
      <c r="B1" s="919"/>
      <c r="C1" s="919"/>
      <c r="D1" s="919"/>
      <c r="E1" s="919"/>
      <c r="F1" s="919"/>
      <c r="G1" s="919"/>
    </row>
    <row r="2" spans="1:7" ht="16.5" customHeight="1">
      <c r="A2" s="920" t="s">
        <v>477</v>
      </c>
      <c r="B2" s="920"/>
      <c r="C2" s="920"/>
      <c r="D2" s="920"/>
      <c r="E2" s="920"/>
      <c r="F2" s="920"/>
      <c r="G2" s="920"/>
    </row>
    <row r="3" spans="1:7" s="6" customFormat="1" ht="16.5" customHeight="1">
      <c r="A3" s="198"/>
      <c r="B3" s="198"/>
      <c r="C3" s="198"/>
      <c r="D3" s="198"/>
      <c r="E3" s="198"/>
      <c r="F3" s="252"/>
      <c r="G3" s="770"/>
    </row>
    <row r="4" spans="1:7" ht="15" customHeight="1" thickBot="1">
      <c r="A4" s="921" t="s">
        <v>385</v>
      </c>
      <c r="B4" s="921"/>
      <c r="C4" s="922" t="s">
        <v>176</v>
      </c>
      <c r="D4" s="922"/>
      <c r="E4" s="125"/>
      <c r="F4" s="771"/>
      <c r="G4" s="212" t="s">
        <v>315</v>
      </c>
    </row>
    <row r="5" spans="1:7" ht="15" customHeight="1">
      <c r="A5" s="126"/>
      <c r="B5" s="127" t="s">
        <v>44</v>
      </c>
      <c r="C5" s="128"/>
      <c r="D5" s="127" t="s">
        <v>36</v>
      </c>
      <c r="E5" s="127"/>
      <c r="F5" s="772" t="s">
        <v>418</v>
      </c>
      <c r="G5" s="126"/>
    </row>
    <row r="6" spans="1:7" s="6" customFormat="1" ht="28.5" customHeight="1">
      <c r="A6" s="147"/>
      <c r="B6" s="148" t="s">
        <v>244</v>
      </c>
      <c r="C6" s="147"/>
      <c r="D6" s="162" t="s">
        <v>301</v>
      </c>
      <c r="E6" s="148"/>
      <c r="F6" s="773" t="s">
        <v>1</v>
      </c>
      <c r="G6" s="147"/>
    </row>
    <row r="7" spans="1:7" ht="15" customHeight="1">
      <c r="A7" s="129"/>
      <c r="B7" s="327" t="s">
        <v>26</v>
      </c>
      <c r="C7" s="328" t="s">
        <v>226</v>
      </c>
      <c r="D7" s="328" t="s">
        <v>26</v>
      </c>
      <c r="E7" s="328" t="s">
        <v>228</v>
      </c>
      <c r="F7" s="774" t="s">
        <v>226</v>
      </c>
      <c r="G7" s="147"/>
    </row>
    <row r="8" spans="1:7" s="3" customFormat="1" ht="15" customHeight="1" thickBot="1">
      <c r="A8" s="709" t="s">
        <v>48</v>
      </c>
      <c r="B8" s="710" t="s">
        <v>128</v>
      </c>
      <c r="C8" s="711" t="s">
        <v>28</v>
      </c>
      <c r="D8" s="711" t="s">
        <v>128</v>
      </c>
      <c r="E8" s="711" t="s">
        <v>28</v>
      </c>
      <c r="F8" s="775" t="s">
        <v>28</v>
      </c>
      <c r="G8" s="712" t="s">
        <v>25</v>
      </c>
    </row>
    <row r="9" spans="1:7" s="369" customFormat="1" ht="15" customHeight="1" thickTop="1">
      <c r="A9" s="427" t="s">
        <v>350</v>
      </c>
      <c r="B9" s="428">
        <v>2524</v>
      </c>
      <c r="C9" s="428">
        <v>12620</v>
      </c>
      <c r="D9" s="428">
        <v>448</v>
      </c>
      <c r="E9" s="428">
        <v>67200</v>
      </c>
      <c r="F9" s="780">
        <f>ت.كهربائيه1!C9+ت.كهربائيه1!E9+ت.كهربائيه1!G9+ت.كهربائيه1!I9+ت.كهربائيه2!C9+ت.كهربائيه2!E9</f>
        <v>1194478</v>
      </c>
      <c r="G9" s="432" t="s">
        <v>483</v>
      </c>
    </row>
    <row r="10" spans="1:7" s="265" customFormat="1" ht="15" customHeight="1">
      <c r="A10" s="509" t="s">
        <v>29</v>
      </c>
      <c r="B10" s="510">
        <v>8658</v>
      </c>
      <c r="C10" s="510">
        <v>34632</v>
      </c>
      <c r="D10" s="510">
        <v>887</v>
      </c>
      <c r="E10" s="510">
        <v>134824</v>
      </c>
      <c r="F10" s="510">
        <f>ت.كهربائيه1!C10+ت.كهربائيه1!E10+ت.كهربائيه1!G10+ت.كهربائيه1!I10+ت.كهربائيه2!C10+ت.كهربائيه2!E10</f>
        <v>3260780</v>
      </c>
      <c r="G10" s="516" t="s">
        <v>30</v>
      </c>
    </row>
    <row r="11" spans="1:7" s="265" customFormat="1" ht="15" customHeight="1">
      <c r="A11" s="430" t="s">
        <v>3</v>
      </c>
      <c r="B11" s="428">
        <v>1215</v>
      </c>
      <c r="C11" s="428">
        <v>4253</v>
      </c>
      <c r="D11" s="428">
        <v>719</v>
      </c>
      <c r="E11" s="428">
        <v>89875</v>
      </c>
      <c r="F11" s="428">
        <f>ت.كهربائيه1!C11+ت.كهربائيه1!E11+ت.كهربائيه1!G11+ت.كهربائيه1!I11+ت.كهربائيه2!C11+ت.كهربائيه2!E11</f>
        <v>1563488</v>
      </c>
      <c r="G11" s="432" t="s">
        <v>15</v>
      </c>
    </row>
    <row r="12" spans="1:7" s="265" customFormat="1" ht="15" customHeight="1">
      <c r="A12" s="509" t="s">
        <v>340</v>
      </c>
      <c r="B12" s="510">
        <v>2913</v>
      </c>
      <c r="C12" s="510">
        <v>8739</v>
      </c>
      <c r="D12" s="510">
        <v>83</v>
      </c>
      <c r="E12" s="510">
        <v>12540</v>
      </c>
      <c r="F12" s="510">
        <f>ت.كهربائيه1!C12+ت.كهربائيه1!E12+ت.كهربائيه1!G12+ت.كهربائيه1!I12+ت.كهربائيه2!C12+ت.كهربائيه2!E12</f>
        <v>856932</v>
      </c>
      <c r="G12" s="516" t="s">
        <v>336</v>
      </c>
    </row>
    <row r="13" spans="1:7" s="265" customFormat="1" ht="15" customHeight="1">
      <c r="A13" s="430" t="s">
        <v>4</v>
      </c>
      <c r="B13" s="428">
        <v>46227</v>
      </c>
      <c r="C13" s="428">
        <v>184908</v>
      </c>
      <c r="D13" s="428">
        <v>8878</v>
      </c>
      <c r="E13" s="428">
        <v>1154140</v>
      </c>
      <c r="F13" s="428">
        <f>ت.كهربائيه1!C13+ت.كهربائيه1!E13+ت.كهربائيه1!G13+ت.كهربائيه1!I13+ت.كهربائيه2!C13+ت.كهربائيه2!E13</f>
        <v>9912581</v>
      </c>
      <c r="G13" s="432" t="s">
        <v>16</v>
      </c>
    </row>
    <row r="14" spans="1:7" s="265" customFormat="1" ht="15" customHeight="1">
      <c r="A14" s="512" t="s">
        <v>5</v>
      </c>
      <c r="B14" s="510">
        <v>5567</v>
      </c>
      <c r="C14" s="510">
        <v>22268</v>
      </c>
      <c r="D14" s="510">
        <v>655</v>
      </c>
      <c r="E14" s="510">
        <v>82528</v>
      </c>
      <c r="F14" s="510">
        <f>ت.كهربائيه1!C14+ت.كهربائيه1!E14+ت.كهربائيه1!G14+ت.كهربائيه1!I14+ت.كهربائيه2!C14+ت.كهربائيه2!E14</f>
        <v>2836604</v>
      </c>
      <c r="G14" s="516" t="s">
        <v>23</v>
      </c>
    </row>
    <row r="15" spans="1:7" s="265" customFormat="1" ht="15" customHeight="1">
      <c r="A15" s="430" t="s">
        <v>6</v>
      </c>
      <c r="B15" s="428">
        <v>7906</v>
      </c>
      <c r="C15" s="428">
        <v>23718</v>
      </c>
      <c r="D15" s="428">
        <v>1280</v>
      </c>
      <c r="E15" s="428">
        <v>179200</v>
      </c>
      <c r="F15" s="428">
        <f>ت.كهربائيه1!C15+ت.كهربائيه1!E15+ت.كهربائيه1!G15+ت.كهربائيه1!I15+ت.كهربائيه2!C15+ت.كهربائيه2!E15</f>
        <v>932523</v>
      </c>
      <c r="G15" s="432" t="s">
        <v>484</v>
      </c>
    </row>
    <row r="16" spans="1:7" s="265" customFormat="1" ht="15" customHeight="1">
      <c r="A16" s="512" t="s">
        <v>11</v>
      </c>
      <c r="B16" s="510">
        <v>4857</v>
      </c>
      <c r="C16" s="510">
        <v>16999</v>
      </c>
      <c r="D16" s="510">
        <v>2102</v>
      </c>
      <c r="E16" s="510">
        <v>283770</v>
      </c>
      <c r="F16" s="510">
        <f>ت.كهربائيه1!C16+ت.كهربائيه1!E16+ت.كهربائيه1!G16+ت.كهربائيه1!I16+ت.كهربائيه2!C16+ت.كهربائيه2!E16</f>
        <v>2089217</v>
      </c>
      <c r="G16" s="516" t="s">
        <v>21</v>
      </c>
    </row>
    <row r="17" spans="1:10" s="265" customFormat="1" ht="15.75" customHeight="1">
      <c r="A17" s="430" t="s">
        <v>2</v>
      </c>
      <c r="B17" s="428">
        <v>913</v>
      </c>
      <c r="C17" s="428">
        <v>2282</v>
      </c>
      <c r="D17" s="428">
        <v>428</v>
      </c>
      <c r="E17" s="428">
        <v>57780</v>
      </c>
      <c r="F17" s="428">
        <f>ت.كهربائيه1!C17+ت.كهربائيه1!E17+ت.كهربائيه1!G17+ت.كهربائيه1!I17+ت.كهربائيه2!C17+ت.كهربائيه2!E17</f>
        <v>699149</v>
      </c>
      <c r="G17" s="432" t="s">
        <v>14</v>
      </c>
    </row>
    <row r="18" spans="1:10" s="265" customFormat="1" ht="15" customHeight="1">
      <c r="A18" s="512" t="s">
        <v>7</v>
      </c>
      <c r="B18" s="510">
        <v>13162</v>
      </c>
      <c r="C18" s="510">
        <v>39486</v>
      </c>
      <c r="D18" s="510">
        <v>2539</v>
      </c>
      <c r="E18" s="510">
        <v>355460</v>
      </c>
      <c r="F18" s="510">
        <f>ت.كهربائيه1!C18+ت.كهربائيه1!E18+ت.كهربائيه1!G18+ت.كهربائيه1!I18+ت.كهربائيه2!C18+ت.كهربائيه2!E18</f>
        <v>3276144</v>
      </c>
      <c r="G18" s="516" t="s">
        <v>17</v>
      </c>
    </row>
    <row r="19" spans="1:10" s="265" customFormat="1" ht="15" customHeight="1">
      <c r="A19" s="430" t="s">
        <v>8</v>
      </c>
      <c r="B19" s="428">
        <v>8186</v>
      </c>
      <c r="C19" s="428">
        <v>12738</v>
      </c>
      <c r="D19" s="428">
        <v>1315</v>
      </c>
      <c r="E19" s="428">
        <v>129060</v>
      </c>
      <c r="F19" s="428">
        <f>ت.كهربائيه1!C19+ت.كهربائيه1!E19+ت.كهربائيه1!G19+ت.كهربائيه1!I19+ت.كهربائيه2!C19+ت.كهربائيه2!E19</f>
        <v>2216255</v>
      </c>
      <c r="G19" s="432" t="s">
        <v>18</v>
      </c>
    </row>
    <row r="20" spans="1:10" s="265" customFormat="1" ht="15" customHeight="1">
      <c r="A20" s="512" t="s">
        <v>9</v>
      </c>
      <c r="B20" s="510">
        <v>4409</v>
      </c>
      <c r="C20" s="510">
        <v>20924</v>
      </c>
      <c r="D20" s="510">
        <v>537</v>
      </c>
      <c r="E20" s="510">
        <v>72495</v>
      </c>
      <c r="F20" s="510">
        <f>ت.كهربائيه1!C20+ت.كهربائيه1!E20+ت.كهربائيه1!G20+ت.كهربائيه1!I20+ت.كهربائيه2!C20+ت.كهربائيه2!E20</f>
        <v>1651844</v>
      </c>
      <c r="G20" s="516" t="s">
        <v>19</v>
      </c>
    </row>
    <row r="21" spans="1:10" s="265" customFormat="1" ht="15" customHeight="1">
      <c r="A21" s="430" t="s">
        <v>10</v>
      </c>
      <c r="B21" s="428">
        <v>13646</v>
      </c>
      <c r="C21" s="428">
        <v>43160</v>
      </c>
      <c r="D21" s="428">
        <v>2232</v>
      </c>
      <c r="E21" s="428">
        <v>335400</v>
      </c>
      <c r="F21" s="428">
        <f>ت.كهربائيه1!C21+ت.كهربائيه1!E21+ت.كهربائيه1!G21+ت.كهربائيه1!I21+ت.كهربائيه2!C21+ت.كهربائيه2!E21</f>
        <v>2687913</v>
      </c>
      <c r="G21" s="432" t="s">
        <v>20</v>
      </c>
    </row>
    <row r="22" spans="1:10" s="265" customFormat="1" ht="15" customHeight="1">
      <c r="A22" s="512" t="s">
        <v>12</v>
      </c>
      <c r="B22" s="510">
        <v>11403</v>
      </c>
      <c r="C22" s="510">
        <v>25880</v>
      </c>
      <c r="D22" s="510">
        <v>1255</v>
      </c>
      <c r="E22" s="510">
        <v>188250</v>
      </c>
      <c r="F22" s="510">
        <f>ت.كهربائيه1!C22+ت.كهربائيه1!E22+ت.كهربائيه1!G22+ت.كهربائيه1!I22+ت.كهربائيه2!C22+ت.كهربائيه2!E22</f>
        <v>1221581</v>
      </c>
      <c r="G22" s="516" t="s">
        <v>24</v>
      </c>
    </row>
    <row r="23" spans="1:10" s="265" customFormat="1" ht="15" customHeight="1" thickBot="1">
      <c r="A23" s="706" t="s">
        <v>13</v>
      </c>
      <c r="B23" s="707">
        <v>1228</v>
      </c>
      <c r="C23" s="707">
        <v>2064</v>
      </c>
      <c r="D23" s="707">
        <v>1348</v>
      </c>
      <c r="E23" s="707">
        <v>187011</v>
      </c>
      <c r="F23" s="428">
        <f>ت.كهربائيه1!C23+ت.كهربائيه1!E23+ت.كهربائيه1!G23+ت.كهربائيه1!I23+ت.كهربائيه2!C23+ت.كهربائيه2!E23</f>
        <v>3411598</v>
      </c>
      <c r="G23" s="713" t="s">
        <v>22</v>
      </c>
    </row>
    <row r="24" spans="1:10" s="369" customFormat="1" ht="16.5" customHeight="1" thickBot="1">
      <c r="A24" s="433" t="s">
        <v>0</v>
      </c>
      <c r="B24" s="434">
        <f>SUM(B9:B23)</f>
        <v>132814</v>
      </c>
      <c r="C24" s="434">
        <f t="shared" ref="C24:E24" si="0">SUM(C9:C23)</f>
        <v>454671</v>
      </c>
      <c r="D24" s="434">
        <f t="shared" si="0"/>
        <v>24706</v>
      </c>
      <c r="E24" s="434">
        <f t="shared" si="0"/>
        <v>3329533</v>
      </c>
      <c r="F24" s="434">
        <f>SUM(F9:F23)</f>
        <v>37811087</v>
      </c>
      <c r="G24" s="435" t="s">
        <v>1</v>
      </c>
    </row>
    <row r="25" spans="1:10" s="141" customFormat="1" ht="16.5" customHeight="1">
      <c r="A25" s="882"/>
      <c r="B25" s="882"/>
      <c r="C25" s="882"/>
      <c r="D25" s="882"/>
      <c r="E25" s="882"/>
      <c r="F25" s="882"/>
      <c r="G25" s="882"/>
    </row>
    <row r="26" spans="1:10" ht="14.25">
      <c r="C26" s="6"/>
      <c r="D26" s="6"/>
      <c r="E26" s="6"/>
      <c r="G26" s="173"/>
      <c r="H26" s="6"/>
      <c r="I26" s="6"/>
      <c r="J26" s="6"/>
    </row>
    <row r="27" spans="1:10" ht="15">
      <c r="A27" s="902"/>
      <c r="B27" s="902"/>
      <c r="C27" s="6"/>
      <c r="D27" s="6"/>
      <c r="E27" s="6"/>
      <c r="G27" s="54"/>
      <c r="H27" s="6"/>
      <c r="I27" s="6"/>
      <c r="J27" s="72"/>
    </row>
  </sheetData>
  <mergeCells count="6">
    <mergeCell ref="A27:B27"/>
    <mergeCell ref="A1:G1"/>
    <mergeCell ref="A2:G2"/>
    <mergeCell ref="A4:B4"/>
    <mergeCell ref="C4:D4"/>
    <mergeCell ref="A25:G2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U27"/>
  <sheetViews>
    <sheetView rightToLeft="1" zoomScale="90" zoomScaleNormal="90" zoomScaleSheetLayoutView="93" workbookViewId="0">
      <selection activeCell="F17" sqref="F17"/>
    </sheetView>
  </sheetViews>
  <sheetFormatPr defaultRowHeight="12.75"/>
  <cols>
    <col min="1" max="1" width="9.42578125" customWidth="1"/>
    <col min="2" max="2" width="10.140625" bestFit="1" customWidth="1"/>
    <col min="3" max="3" width="12.42578125" bestFit="1" customWidth="1"/>
    <col min="4" max="4" width="8.42578125" bestFit="1" customWidth="1"/>
    <col min="5" max="5" width="12.42578125" bestFit="1" customWidth="1"/>
    <col min="6" max="6" width="10.140625" bestFit="1" customWidth="1"/>
    <col min="7" max="7" width="12.42578125" bestFit="1" customWidth="1"/>
    <col min="8" max="8" width="10.140625" bestFit="1" customWidth="1"/>
    <col min="9" max="9" width="11.28515625" bestFit="1" customWidth="1"/>
    <col min="10" max="10" width="10.140625" bestFit="1" customWidth="1"/>
    <col min="11" max="11" width="11.28515625" bestFit="1" customWidth="1"/>
    <col min="12" max="12" width="14.7109375" bestFit="1" customWidth="1"/>
    <col min="13" max="13" width="5.5703125" customWidth="1"/>
    <col min="14" max="14" width="8.5703125" customWidth="1"/>
    <col min="15" max="15" width="5.140625" customWidth="1"/>
    <col min="16" max="16" width="7.42578125" customWidth="1"/>
    <col min="17" max="17" width="9.42578125" customWidth="1"/>
    <col min="18" max="18" width="9" customWidth="1"/>
  </cols>
  <sheetData>
    <row r="1" spans="1:21" ht="15">
      <c r="A1" s="923" t="s">
        <v>475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</row>
    <row r="2" spans="1:21" ht="15">
      <c r="A2" s="924" t="s">
        <v>465</v>
      </c>
      <c r="B2" s="924"/>
      <c r="C2" s="924"/>
      <c r="D2" s="924"/>
      <c r="E2" s="924"/>
      <c r="F2" s="924"/>
      <c r="G2" s="924"/>
      <c r="H2" s="924"/>
      <c r="I2" s="924"/>
      <c r="J2" s="924"/>
      <c r="K2" s="924"/>
      <c r="L2" s="924"/>
    </row>
    <row r="3" spans="1:21" s="6" customFormat="1" ht="1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868" t="s">
        <v>204</v>
      </c>
      <c r="L3" s="868"/>
    </row>
    <row r="4" spans="1:21" s="3" customFormat="1" ht="18" customHeight="1" thickBot="1">
      <c r="A4" s="926" t="s">
        <v>381</v>
      </c>
      <c r="B4" s="926"/>
      <c r="C4" s="926" t="s">
        <v>170</v>
      </c>
      <c r="D4" s="926"/>
      <c r="E4" s="926"/>
      <c r="F4" s="24"/>
      <c r="G4" s="24"/>
      <c r="H4" s="917" t="s">
        <v>324</v>
      </c>
      <c r="I4" s="917"/>
      <c r="J4" s="917"/>
      <c r="K4" s="917"/>
      <c r="L4" s="131" t="s">
        <v>315</v>
      </c>
    </row>
    <row r="5" spans="1:21" s="3" customFormat="1" ht="15" customHeight="1">
      <c r="A5" s="40"/>
      <c r="B5" s="925" t="s">
        <v>234</v>
      </c>
      <c r="C5" s="925"/>
      <c r="D5" s="925" t="s">
        <v>233</v>
      </c>
      <c r="E5" s="925"/>
      <c r="F5" s="925" t="s">
        <v>231</v>
      </c>
      <c r="G5" s="925"/>
      <c r="H5" s="714" t="s">
        <v>53</v>
      </c>
      <c r="I5" s="139"/>
      <c r="J5" s="130" t="s">
        <v>45</v>
      </c>
      <c r="K5" s="130"/>
      <c r="L5" s="40"/>
      <c r="M5"/>
      <c r="N5"/>
      <c r="O5"/>
      <c r="P5"/>
      <c r="Q5"/>
      <c r="R5"/>
      <c r="S5"/>
      <c r="T5"/>
      <c r="U5"/>
    </row>
    <row r="6" spans="1:21" s="3" customFormat="1" ht="15" customHeight="1">
      <c r="A6" s="40"/>
      <c r="B6" s="927" t="s">
        <v>282</v>
      </c>
      <c r="C6" s="927"/>
      <c r="D6" s="925" t="s">
        <v>249</v>
      </c>
      <c r="E6" s="925"/>
      <c r="F6" s="927" t="s">
        <v>232</v>
      </c>
      <c r="G6" s="927"/>
      <c r="H6" s="65" t="s">
        <v>283</v>
      </c>
      <c r="I6" s="65"/>
      <c r="J6" s="132" t="s">
        <v>284</v>
      </c>
      <c r="K6" s="130"/>
      <c r="L6" s="40"/>
      <c r="M6"/>
      <c r="N6"/>
      <c r="O6"/>
      <c r="P6"/>
      <c r="Q6"/>
      <c r="R6"/>
      <c r="S6"/>
      <c r="T6"/>
      <c r="U6"/>
    </row>
    <row r="7" spans="1:21" s="301" customFormat="1" ht="15" customHeight="1">
      <c r="A7" s="333"/>
      <c r="B7" s="333" t="s">
        <v>26</v>
      </c>
      <c r="C7" s="333" t="s">
        <v>226</v>
      </c>
      <c r="D7" s="333" t="s">
        <v>26</v>
      </c>
      <c r="E7" s="334" t="s">
        <v>226</v>
      </c>
      <c r="F7" s="333" t="s">
        <v>26</v>
      </c>
      <c r="G7" s="333" t="s">
        <v>226</v>
      </c>
      <c r="H7" s="335" t="s">
        <v>26</v>
      </c>
      <c r="I7" s="335" t="s">
        <v>226</v>
      </c>
      <c r="J7" s="333" t="s">
        <v>26</v>
      </c>
      <c r="K7" s="333" t="s">
        <v>226</v>
      </c>
      <c r="L7" s="336"/>
    </row>
    <row r="8" spans="1:21" s="301" customFormat="1" ht="15" customHeight="1" thickBot="1">
      <c r="A8" s="329" t="s">
        <v>48</v>
      </c>
      <c r="B8" s="330" t="s">
        <v>128</v>
      </c>
      <c r="C8" s="330" t="s">
        <v>28</v>
      </c>
      <c r="D8" s="330" t="s">
        <v>128</v>
      </c>
      <c r="E8" s="330" t="s">
        <v>28</v>
      </c>
      <c r="F8" s="330" t="s">
        <v>128</v>
      </c>
      <c r="G8" s="330" t="s">
        <v>28</v>
      </c>
      <c r="H8" s="331" t="s">
        <v>128</v>
      </c>
      <c r="I8" s="331" t="s">
        <v>28</v>
      </c>
      <c r="J8" s="329" t="s">
        <v>128</v>
      </c>
      <c r="K8" s="329" t="s">
        <v>28</v>
      </c>
      <c r="L8" s="332" t="s">
        <v>25</v>
      </c>
    </row>
    <row r="9" spans="1:21" s="265" customFormat="1" ht="15" customHeight="1" thickTop="1">
      <c r="A9" s="427" t="s">
        <v>350</v>
      </c>
      <c r="B9" s="437">
        <v>801</v>
      </c>
      <c r="C9" s="437">
        <v>40186</v>
      </c>
      <c r="D9" s="437">
        <v>115</v>
      </c>
      <c r="E9" s="437">
        <v>34500</v>
      </c>
      <c r="F9" s="437">
        <v>1643</v>
      </c>
      <c r="G9" s="437">
        <v>65229</v>
      </c>
      <c r="H9" s="438">
        <v>1069</v>
      </c>
      <c r="I9" s="438">
        <v>20512</v>
      </c>
      <c r="J9" s="437">
        <v>147</v>
      </c>
      <c r="K9" s="437">
        <v>2564</v>
      </c>
      <c r="L9" s="432" t="s">
        <v>483</v>
      </c>
      <c r="M9" s="436"/>
    </row>
    <row r="10" spans="1:21" s="265" customFormat="1" ht="15" customHeight="1">
      <c r="A10" s="509" t="s">
        <v>29</v>
      </c>
      <c r="B10" s="514">
        <v>1600</v>
      </c>
      <c r="C10" s="514">
        <v>79442</v>
      </c>
      <c r="D10" s="514">
        <v>337</v>
      </c>
      <c r="E10" s="514">
        <v>94360</v>
      </c>
      <c r="F10" s="514">
        <v>2069</v>
      </c>
      <c r="G10" s="514">
        <v>82760</v>
      </c>
      <c r="H10" s="515">
        <v>5409</v>
      </c>
      <c r="I10" s="515">
        <v>81135</v>
      </c>
      <c r="J10" s="514">
        <v>535</v>
      </c>
      <c r="K10" s="514">
        <v>10700</v>
      </c>
      <c r="L10" s="516" t="s">
        <v>30</v>
      </c>
      <c r="M10" s="436"/>
    </row>
    <row r="11" spans="1:21" s="265" customFormat="1" ht="15" customHeight="1">
      <c r="A11" s="430" t="s">
        <v>3</v>
      </c>
      <c r="B11" s="437">
        <v>1025</v>
      </c>
      <c r="C11" s="437">
        <v>50042</v>
      </c>
      <c r="D11" s="437">
        <v>720</v>
      </c>
      <c r="E11" s="437">
        <v>180000</v>
      </c>
      <c r="F11" s="437">
        <v>1285</v>
      </c>
      <c r="G11" s="437">
        <v>44975</v>
      </c>
      <c r="H11" s="438">
        <v>3180</v>
      </c>
      <c r="I11" s="438">
        <v>48760</v>
      </c>
      <c r="J11" s="437">
        <v>205</v>
      </c>
      <c r="K11" s="437">
        <v>3690</v>
      </c>
      <c r="L11" s="432" t="s">
        <v>15</v>
      </c>
      <c r="M11" s="436"/>
    </row>
    <row r="12" spans="1:21" s="265" customFormat="1" ht="15" customHeight="1">
      <c r="A12" s="509" t="s">
        <v>340</v>
      </c>
      <c r="B12" s="514">
        <v>628</v>
      </c>
      <c r="C12" s="514">
        <v>17121</v>
      </c>
      <c r="D12" s="514">
        <v>171</v>
      </c>
      <c r="E12" s="514">
        <v>51300</v>
      </c>
      <c r="F12" s="514">
        <v>353</v>
      </c>
      <c r="G12" s="514">
        <v>12355</v>
      </c>
      <c r="H12" s="515">
        <v>1654</v>
      </c>
      <c r="I12" s="515">
        <v>23506</v>
      </c>
      <c r="J12" s="514">
        <v>332</v>
      </c>
      <c r="K12" s="514">
        <v>4964</v>
      </c>
      <c r="L12" s="516" t="s">
        <v>336</v>
      </c>
      <c r="M12" s="436"/>
    </row>
    <row r="13" spans="1:21" s="265" customFormat="1" ht="15" customHeight="1">
      <c r="A13" s="430" t="s">
        <v>4</v>
      </c>
      <c r="B13" s="437">
        <v>9114</v>
      </c>
      <c r="C13" s="437">
        <v>398557</v>
      </c>
      <c r="D13" s="437">
        <v>8694</v>
      </c>
      <c r="E13" s="437">
        <v>2173500</v>
      </c>
      <c r="F13" s="437">
        <v>9854</v>
      </c>
      <c r="G13" s="437">
        <v>394160</v>
      </c>
      <c r="H13" s="438">
        <v>17936</v>
      </c>
      <c r="I13" s="438">
        <v>266222</v>
      </c>
      <c r="J13" s="437">
        <v>9868</v>
      </c>
      <c r="K13" s="437">
        <v>177624</v>
      </c>
      <c r="L13" s="432" t="s">
        <v>16</v>
      </c>
      <c r="M13" s="436"/>
    </row>
    <row r="14" spans="1:21" s="265" customFormat="1" ht="15" customHeight="1">
      <c r="A14" s="512" t="s">
        <v>5</v>
      </c>
      <c r="B14" s="514">
        <v>2147</v>
      </c>
      <c r="C14" s="514">
        <v>109360</v>
      </c>
      <c r="D14" s="514">
        <v>487</v>
      </c>
      <c r="E14" s="514">
        <v>114445</v>
      </c>
      <c r="F14" s="514">
        <v>1356</v>
      </c>
      <c r="G14" s="514">
        <v>40680</v>
      </c>
      <c r="H14" s="515">
        <v>3751</v>
      </c>
      <c r="I14" s="515">
        <v>37998</v>
      </c>
      <c r="J14" s="514">
        <v>851</v>
      </c>
      <c r="K14" s="514">
        <v>12765</v>
      </c>
      <c r="L14" s="516" t="s">
        <v>23</v>
      </c>
      <c r="M14" s="436"/>
    </row>
    <row r="15" spans="1:21" s="265" customFormat="1" ht="17.25" customHeight="1">
      <c r="A15" s="430" t="s">
        <v>6</v>
      </c>
      <c r="B15" s="437">
        <v>2077</v>
      </c>
      <c r="C15" s="437">
        <v>83080</v>
      </c>
      <c r="D15" s="437">
        <v>429</v>
      </c>
      <c r="E15" s="437">
        <v>127132</v>
      </c>
      <c r="F15" s="437">
        <v>1856</v>
      </c>
      <c r="G15" s="437">
        <v>72223</v>
      </c>
      <c r="H15" s="438">
        <v>2818</v>
      </c>
      <c r="I15" s="438">
        <v>27488</v>
      </c>
      <c r="J15" s="437">
        <v>1193</v>
      </c>
      <c r="K15" s="444">
        <v>22332</v>
      </c>
      <c r="L15" s="432" t="s">
        <v>484</v>
      </c>
      <c r="M15" s="436"/>
    </row>
    <row r="16" spans="1:21" s="265" customFormat="1" ht="18.75" customHeight="1">
      <c r="A16" s="512" t="s">
        <v>11</v>
      </c>
      <c r="B16" s="514">
        <v>1400</v>
      </c>
      <c r="C16" s="514">
        <v>47780</v>
      </c>
      <c r="D16" s="514">
        <v>169</v>
      </c>
      <c r="E16" s="514">
        <v>33800</v>
      </c>
      <c r="F16" s="514">
        <v>1336</v>
      </c>
      <c r="G16" s="514">
        <v>34104</v>
      </c>
      <c r="H16" s="515">
        <v>3226</v>
      </c>
      <c r="I16" s="515">
        <v>32683</v>
      </c>
      <c r="J16" s="514">
        <v>251</v>
      </c>
      <c r="K16" s="514">
        <v>4267</v>
      </c>
      <c r="L16" s="516" t="s">
        <v>21</v>
      </c>
      <c r="M16" s="436"/>
    </row>
    <row r="17" spans="1:13" s="265" customFormat="1" ht="15" customHeight="1">
      <c r="A17" s="430" t="s">
        <v>2</v>
      </c>
      <c r="B17" s="437">
        <v>315</v>
      </c>
      <c r="C17" s="437">
        <v>15891</v>
      </c>
      <c r="D17" s="437">
        <v>113</v>
      </c>
      <c r="E17" s="437">
        <v>33900</v>
      </c>
      <c r="F17" s="437">
        <v>254</v>
      </c>
      <c r="G17" s="437">
        <v>8244</v>
      </c>
      <c r="H17" s="438">
        <v>648</v>
      </c>
      <c r="I17" s="438">
        <v>6412</v>
      </c>
      <c r="J17" s="437">
        <v>137</v>
      </c>
      <c r="K17" s="437">
        <v>2192</v>
      </c>
      <c r="L17" s="439" t="s">
        <v>14</v>
      </c>
      <c r="M17" s="436"/>
    </row>
    <row r="18" spans="1:13" s="265" customFormat="1" ht="15" customHeight="1">
      <c r="A18" s="512" t="s">
        <v>7</v>
      </c>
      <c r="B18" s="514">
        <v>2676</v>
      </c>
      <c r="C18" s="514">
        <v>109197</v>
      </c>
      <c r="D18" s="514">
        <v>858</v>
      </c>
      <c r="E18" s="514">
        <v>235950</v>
      </c>
      <c r="F18" s="514">
        <v>2831</v>
      </c>
      <c r="G18" s="514">
        <v>84930</v>
      </c>
      <c r="H18" s="515">
        <v>6272</v>
      </c>
      <c r="I18" s="515">
        <v>101920</v>
      </c>
      <c r="J18" s="514">
        <v>7072</v>
      </c>
      <c r="K18" s="514">
        <v>134368</v>
      </c>
      <c r="L18" s="516" t="s">
        <v>17</v>
      </c>
      <c r="M18" s="436"/>
    </row>
    <row r="19" spans="1:13" s="265" customFormat="1" ht="15" customHeight="1">
      <c r="A19" s="430" t="s">
        <v>8</v>
      </c>
      <c r="B19" s="437">
        <v>1959</v>
      </c>
      <c r="C19" s="437">
        <v>73860</v>
      </c>
      <c r="D19" s="437">
        <v>172</v>
      </c>
      <c r="E19" s="437">
        <v>44583</v>
      </c>
      <c r="F19" s="437">
        <v>2586</v>
      </c>
      <c r="G19" s="437">
        <v>76465</v>
      </c>
      <c r="H19" s="438">
        <v>7006</v>
      </c>
      <c r="I19" s="438">
        <v>108273</v>
      </c>
      <c r="J19" s="437">
        <v>1254</v>
      </c>
      <c r="K19" s="437">
        <v>19107</v>
      </c>
      <c r="L19" s="432" t="s">
        <v>18</v>
      </c>
      <c r="M19" s="436"/>
    </row>
    <row r="20" spans="1:13" s="265" customFormat="1" ht="15" customHeight="1">
      <c r="A20" s="512" t="s">
        <v>9</v>
      </c>
      <c r="B20" s="514">
        <v>755</v>
      </c>
      <c r="C20" s="514">
        <v>12722</v>
      </c>
      <c r="D20" s="514">
        <v>419</v>
      </c>
      <c r="E20" s="514">
        <v>83850</v>
      </c>
      <c r="F20" s="514">
        <v>746</v>
      </c>
      <c r="G20" s="514">
        <v>22380</v>
      </c>
      <c r="H20" s="515">
        <v>2000</v>
      </c>
      <c r="I20" s="515">
        <v>19995</v>
      </c>
      <c r="J20" s="514">
        <v>420</v>
      </c>
      <c r="K20" s="514">
        <v>8400</v>
      </c>
      <c r="L20" s="517" t="s">
        <v>19</v>
      </c>
      <c r="M20" s="436"/>
    </row>
    <row r="21" spans="1:13" s="265" customFormat="1" ht="15" customHeight="1">
      <c r="A21" s="430" t="s">
        <v>10</v>
      </c>
      <c r="B21" s="437">
        <v>76</v>
      </c>
      <c r="C21" s="437">
        <v>2660</v>
      </c>
      <c r="D21" s="437">
        <v>759</v>
      </c>
      <c r="E21" s="437">
        <v>228534</v>
      </c>
      <c r="F21" s="437">
        <v>357</v>
      </c>
      <c r="G21" s="437">
        <v>14280</v>
      </c>
      <c r="H21" s="438">
        <v>3267</v>
      </c>
      <c r="I21" s="438">
        <v>32670</v>
      </c>
      <c r="J21" s="437">
        <v>862</v>
      </c>
      <c r="K21" s="437">
        <v>15516</v>
      </c>
      <c r="L21" s="432" t="s">
        <v>20</v>
      </c>
      <c r="M21" s="436"/>
    </row>
    <row r="22" spans="1:13" s="265" customFormat="1" ht="12.75" customHeight="1">
      <c r="A22" s="512" t="s">
        <v>12</v>
      </c>
      <c r="B22" s="514">
        <v>1293</v>
      </c>
      <c r="C22" s="514">
        <v>66433</v>
      </c>
      <c r="D22" s="514">
        <v>298</v>
      </c>
      <c r="E22" s="514">
        <v>76586</v>
      </c>
      <c r="F22" s="514">
        <v>6696</v>
      </c>
      <c r="G22" s="514">
        <v>234360</v>
      </c>
      <c r="H22" s="515">
        <v>20057</v>
      </c>
      <c r="I22" s="515">
        <v>220627</v>
      </c>
      <c r="J22" s="514">
        <v>3235</v>
      </c>
      <c r="K22" s="514">
        <v>64700</v>
      </c>
      <c r="L22" s="516" t="s">
        <v>24</v>
      </c>
      <c r="M22" s="436"/>
    </row>
    <row r="23" spans="1:13" s="265" customFormat="1" ht="16.5" customHeight="1" thickBot="1">
      <c r="A23" s="706" t="s">
        <v>13</v>
      </c>
      <c r="B23" s="715">
        <v>1310</v>
      </c>
      <c r="C23" s="715">
        <v>52950</v>
      </c>
      <c r="D23" s="715">
        <v>185</v>
      </c>
      <c r="E23" s="715">
        <v>48586</v>
      </c>
      <c r="F23" s="715">
        <v>1151</v>
      </c>
      <c r="G23" s="715">
        <v>49591</v>
      </c>
      <c r="H23" s="716">
        <v>2618</v>
      </c>
      <c r="I23" s="716">
        <v>39270</v>
      </c>
      <c r="J23" s="715">
        <v>507</v>
      </c>
      <c r="K23" s="715">
        <v>14448</v>
      </c>
      <c r="L23" s="713" t="s">
        <v>22</v>
      </c>
      <c r="M23" s="436"/>
    </row>
    <row r="24" spans="1:13" s="369" customFormat="1" ht="17.25" customHeight="1" thickBot="1">
      <c r="A24" s="440" t="s">
        <v>0</v>
      </c>
      <c r="B24" s="441">
        <f>SUM(B9:B23)</f>
        <v>27176</v>
      </c>
      <c r="C24" s="441">
        <f t="shared" ref="C24:K24" si="0">SUM(C9:C23)</f>
        <v>1159281</v>
      </c>
      <c r="D24" s="441">
        <f t="shared" si="0"/>
        <v>13926</v>
      </c>
      <c r="E24" s="441">
        <f t="shared" si="0"/>
        <v>3561026</v>
      </c>
      <c r="F24" s="441">
        <f t="shared" si="0"/>
        <v>34373</v>
      </c>
      <c r="G24" s="441">
        <f t="shared" si="0"/>
        <v>1236736</v>
      </c>
      <c r="H24" s="441">
        <f t="shared" si="0"/>
        <v>80911</v>
      </c>
      <c r="I24" s="441">
        <f t="shared" si="0"/>
        <v>1067471</v>
      </c>
      <c r="J24" s="441">
        <f t="shared" si="0"/>
        <v>26869</v>
      </c>
      <c r="K24" s="441">
        <f t="shared" si="0"/>
        <v>497637</v>
      </c>
      <c r="L24" s="442" t="s">
        <v>1</v>
      </c>
    </row>
    <row r="25" spans="1:13" s="6" customFormat="1" ht="17.25" customHeight="1">
      <c r="A25" s="882"/>
      <c r="B25" s="882"/>
      <c r="C25" s="882"/>
      <c r="D25" s="882"/>
      <c r="E25" s="882"/>
      <c r="F25" s="882"/>
      <c r="G25" s="882"/>
      <c r="H25" s="882"/>
      <c r="I25" s="183"/>
      <c r="J25" s="183"/>
      <c r="K25" s="183"/>
      <c r="L25" s="184"/>
    </row>
    <row r="26" spans="1:13" ht="14.25">
      <c r="C26" s="6"/>
      <c r="D26" s="6"/>
      <c r="E26" s="6"/>
      <c r="F26" s="6"/>
      <c r="G26" s="6"/>
      <c r="L26" s="173"/>
    </row>
    <row r="27" spans="1:13" ht="15">
      <c r="A27" s="902"/>
      <c r="B27" s="902"/>
      <c r="C27" s="6"/>
      <c r="D27" s="6"/>
      <c r="E27" s="6"/>
      <c r="F27" s="6"/>
      <c r="G27" s="6"/>
      <c r="L27" s="54"/>
    </row>
  </sheetData>
  <mergeCells count="14">
    <mergeCell ref="A25:H25"/>
    <mergeCell ref="K3:L3"/>
    <mergeCell ref="A27:B27"/>
    <mergeCell ref="B6:C6"/>
    <mergeCell ref="D6:E6"/>
    <mergeCell ref="F6:G6"/>
    <mergeCell ref="F5:G5"/>
    <mergeCell ref="A1:L1"/>
    <mergeCell ref="A2:L2"/>
    <mergeCell ref="B5:C5"/>
    <mergeCell ref="A4:B4"/>
    <mergeCell ref="H4:K4"/>
    <mergeCell ref="C4:E4"/>
    <mergeCell ref="D5:E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K60"/>
  <sheetViews>
    <sheetView rightToLeft="1" zoomScale="80" zoomScaleNormal="80" zoomScaleSheetLayoutView="100" workbookViewId="0">
      <selection activeCell="F17" sqref="F17"/>
    </sheetView>
  </sheetViews>
  <sheetFormatPr defaultRowHeight="12.75"/>
  <cols>
    <col min="1" max="1" width="10.85546875" customWidth="1"/>
    <col min="2" max="2" width="13.85546875" customWidth="1"/>
    <col min="3" max="3" width="12.7109375" customWidth="1"/>
    <col min="4" max="4" width="12" customWidth="1"/>
    <col min="5" max="5" width="13.140625" bestFit="1" customWidth="1"/>
    <col min="6" max="6" width="11.140625" customWidth="1"/>
    <col min="7" max="7" width="12" customWidth="1"/>
    <col min="8" max="8" width="10.28515625" customWidth="1"/>
    <col min="9" max="9" width="10.140625" bestFit="1" customWidth="1"/>
    <col min="10" max="10" width="16.5703125" customWidth="1"/>
    <col min="11" max="11" width="20" customWidth="1"/>
  </cols>
  <sheetData>
    <row r="1" spans="1:11" ht="15">
      <c r="A1" s="928" t="s">
        <v>475</v>
      </c>
      <c r="B1" s="928"/>
      <c r="C1" s="928"/>
      <c r="D1" s="928"/>
      <c r="E1" s="928"/>
      <c r="F1" s="928"/>
      <c r="G1" s="928"/>
      <c r="H1" s="928"/>
      <c r="I1" s="928"/>
      <c r="J1" s="928"/>
    </row>
    <row r="2" spans="1:11" s="6" customFormat="1" ht="15">
      <c r="A2" s="908" t="s">
        <v>465</v>
      </c>
      <c r="B2" s="908"/>
      <c r="C2" s="908"/>
      <c r="D2" s="908"/>
      <c r="E2" s="908"/>
      <c r="F2" s="908"/>
      <c r="G2" s="908"/>
      <c r="H2" s="908"/>
      <c r="I2" s="908"/>
      <c r="J2" s="908"/>
    </row>
    <row r="3" spans="1:11" ht="15">
      <c r="I3" s="868" t="s">
        <v>204</v>
      </c>
      <c r="J3" s="868"/>
    </row>
    <row r="4" spans="1:11" ht="21" customHeight="1" thickBot="1">
      <c r="A4" s="931" t="s">
        <v>383</v>
      </c>
      <c r="B4" s="931"/>
      <c r="C4" s="930" t="s">
        <v>193</v>
      </c>
      <c r="D4" s="930"/>
      <c r="E4" s="930"/>
      <c r="F4" s="18"/>
      <c r="G4" s="18"/>
      <c r="H4" s="929"/>
      <c r="I4" s="929"/>
      <c r="J4" s="211" t="s">
        <v>315</v>
      </c>
    </row>
    <row r="5" spans="1:11" ht="29.25" customHeight="1">
      <c r="A5" s="134"/>
      <c r="B5" s="136" t="s">
        <v>32</v>
      </c>
      <c r="C5" s="134"/>
      <c r="D5" s="136" t="s">
        <v>55</v>
      </c>
      <c r="E5" s="134"/>
      <c r="F5" s="932" t="s">
        <v>39</v>
      </c>
      <c r="G5" s="932"/>
      <c r="H5" s="136" t="s">
        <v>400</v>
      </c>
      <c r="I5" s="134"/>
      <c r="J5" s="135"/>
    </row>
    <row r="6" spans="1:11" ht="27" customHeight="1">
      <c r="A6" s="114"/>
      <c r="B6" s="114" t="s">
        <v>279</v>
      </c>
      <c r="C6" s="114"/>
      <c r="D6" s="114" t="s">
        <v>285</v>
      </c>
      <c r="E6" s="114"/>
      <c r="F6" s="843" t="s">
        <v>325</v>
      </c>
      <c r="G6" s="843"/>
      <c r="H6" s="114" t="s">
        <v>167</v>
      </c>
      <c r="I6" s="114"/>
      <c r="J6" s="133"/>
    </row>
    <row r="7" spans="1:11" ht="15" customHeight="1">
      <c r="A7" s="340"/>
      <c r="B7" s="341" t="s">
        <v>40</v>
      </c>
      <c r="C7" s="341" t="s">
        <v>226</v>
      </c>
      <c r="D7" s="341" t="s">
        <v>40</v>
      </c>
      <c r="E7" s="341" t="s">
        <v>226</v>
      </c>
      <c r="F7" s="341" t="s">
        <v>40</v>
      </c>
      <c r="G7" s="341" t="s">
        <v>226</v>
      </c>
      <c r="H7" s="341" t="s">
        <v>65</v>
      </c>
      <c r="I7" s="341" t="s">
        <v>226</v>
      </c>
      <c r="J7" s="67"/>
    </row>
    <row r="8" spans="1:11" s="717" customFormat="1" ht="15" customHeight="1" thickBot="1">
      <c r="A8" s="718" t="s">
        <v>52</v>
      </c>
      <c r="B8" s="719" t="s">
        <v>41</v>
      </c>
      <c r="C8" s="719" t="s">
        <v>28</v>
      </c>
      <c r="D8" s="719" t="s">
        <v>41</v>
      </c>
      <c r="E8" s="719" t="s">
        <v>28</v>
      </c>
      <c r="F8" s="719" t="s">
        <v>41</v>
      </c>
      <c r="G8" s="719" t="s">
        <v>28</v>
      </c>
      <c r="H8" s="719" t="s">
        <v>187</v>
      </c>
      <c r="I8" s="719" t="s">
        <v>28</v>
      </c>
      <c r="J8" s="719" t="s">
        <v>25</v>
      </c>
    </row>
    <row r="9" spans="1:11" s="369" customFormat="1" ht="15" customHeight="1" thickTop="1">
      <c r="A9" s="443" t="s">
        <v>350</v>
      </c>
      <c r="B9" s="437">
        <v>64374</v>
      </c>
      <c r="C9" s="437">
        <v>326004</v>
      </c>
      <c r="D9" s="437">
        <v>0</v>
      </c>
      <c r="E9" s="437">
        <v>0</v>
      </c>
      <c r="F9" s="437">
        <v>1765</v>
      </c>
      <c r="G9" s="437">
        <v>10256</v>
      </c>
      <c r="H9" s="438">
        <v>4524</v>
      </c>
      <c r="I9" s="438">
        <v>497640</v>
      </c>
      <c r="J9" s="444" t="s">
        <v>483</v>
      </c>
      <c r="K9" s="449"/>
    </row>
    <row r="10" spans="1:11" s="265" customFormat="1" ht="15" customHeight="1">
      <c r="A10" s="518" t="s">
        <v>29</v>
      </c>
      <c r="B10" s="514">
        <v>244603</v>
      </c>
      <c r="C10" s="514">
        <v>978412</v>
      </c>
      <c r="D10" s="514">
        <v>5054</v>
      </c>
      <c r="E10" s="514">
        <v>151620</v>
      </c>
      <c r="F10" s="514">
        <v>3395</v>
      </c>
      <c r="G10" s="514">
        <v>21168</v>
      </c>
      <c r="H10" s="515">
        <v>0</v>
      </c>
      <c r="I10" s="515">
        <v>0</v>
      </c>
      <c r="J10" s="519" t="s">
        <v>30</v>
      </c>
      <c r="K10" s="436"/>
    </row>
    <row r="11" spans="1:11" s="265" customFormat="1" ht="15" customHeight="1">
      <c r="A11" s="443" t="s">
        <v>3</v>
      </c>
      <c r="B11" s="437">
        <v>210741</v>
      </c>
      <c r="C11" s="437">
        <v>487089</v>
      </c>
      <c r="D11" s="437">
        <v>3686</v>
      </c>
      <c r="E11" s="437">
        <v>92150</v>
      </c>
      <c r="F11" s="437">
        <v>9519</v>
      </c>
      <c r="G11" s="437">
        <v>37653</v>
      </c>
      <c r="H11" s="438">
        <v>0</v>
      </c>
      <c r="I11" s="438">
        <v>0</v>
      </c>
      <c r="J11" s="444" t="s">
        <v>15</v>
      </c>
      <c r="K11" s="436"/>
    </row>
    <row r="12" spans="1:11" s="265" customFormat="1" ht="15" customHeight="1">
      <c r="A12" s="520" t="s">
        <v>340</v>
      </c>
      <c r="B12" s="514">
        <v>108968</v>
      </c>
      <c r="C12" s="514">
        <v>663071</v>
      </c>
      <c r="D12" s="514">
        <v>836</v>
      </c>
      <c r="E12" s="514">
        <v>51821</v>
      </c>
      <c r="F12" s="514">
        <v>0</v>
      </c>
      <c r="G12" s="514">
        <v>0</v>
      </c>
      <c r="H12" s="515">
        <v>0</v>
      </c>
      <c r="I12" s="515">
        <v>0</v>
      </c>
      <c r="J12" s="519" t="s">
        <v>336</v>
      </c>
      <c r="K12" s="436"/>
    </row>
    <row r="13" spans="1:11" s="265" customFormat="1" ht="15" customHeight="1">
      <c r="A13" s="443" t="s">
        <v>4</v>
      </c>
      <c r="B13" s="437">
        <v>494343</v>
      </c>
      <c r="C13" s="437">
        <v>988686</v>
      </c>
      <c r="D13" s="437">
        <v>19832</v>
      </c>
      <c r="E13" s="437">
        <v>892440</v>
      </c>
      <c r="F13" s="437">
        <v>20254</v>
      </c>
      <c r="G13" s="437">
        <v>116992</v>
      </c>
      <c r="H13" s="438">
        <v>0</v>
      </c>
      <c r="I13" s="438">
        <v>0</v>
      </c>
      <c r="J13" s="444" t="s">
        <v>16</v>
      </c>
      <c r="K13" s="436"/>
    </row>
    <row r="14" spans="1:11" s="265" customFormat="1" ht="15" customHeight="1">
      <c r="A14" s="518" t="s">
        <v>5</v>
      </c>
      <c r="B14" s="514">
        <v>239122</v>
      </c>
      <c r="C14" s="514">
        <v>478244</v>
      </c>
      <c r="D14" s="514">
        <v>0</v>
      </c>
      <c r="E14" s="514"/>
      <c r="F14" s="514">
        <v>7446</v>
      </c>
      <c r="G14" s="514">
        <v>38685</v>
      </c>
      <c r="H14" s="515">
        <v>0</v>
      </c>
      <c r="I14" s="515">
        <v>0</v>
      </c>
      <c r="J14" s="519" t="s">
        <v>23</v>
      </c>
      <c r="K14" s="436"/>
    </row>
    <row r="15" spans="1:11" s="265" customFormat="1" ht="15" customHeight="1">
      <c r="A15" s="443" t="s">
        <v>6</v>
      </c>
      <c r="B15" s="437">
        <v>225493</v>
      </c>
      <c r="C15" s="437">
        <v>658183</v>
      </c>
      <c r="D15" s="437">
        <v>0</v>
      </c>
      <c r="E15" s="437"/>
      <c r="F15" s="437">
        <v>24851</v>
      </c>
      <c r="G15" s="437">
        <v>172160</v>
      </c>
      <c r="H15" s="438">
        <v>0</v>
      </c>
      <c r="I15" s="438">
        <v>0</v>
      </c>
      <c r="J15" s="444" t="s">
        <v>484</v>
      </c>
      <c r="K15" s="436"/>
    </row>
    <row r="16" spans="1:11" s="265" customFormat="1" ht="15" customHeight="1">
      <c r="A16" s="518" t="s">
        <v>11</v>
      </c>
      <c r="B16" s="514">
        <v>184765</v>
      </c>
      <c r="C16" s="514">
        <v>426408</v>
      </c>
      <c r="D16" s="514">
        <v>0</v>
      </c>
      <c r="E16" s="514"/>
      <c r="F16" s="514">
        <v>13794</v>
      </c>
      <c r="G16" s="514">
        <v>66892</v>
      </c>
      <c r="H16" s="515">
        <v>0</v>
      </c>
      <c r="I16" s="515">
        <v>0</v>
      </c>
      <c r="J16" s="519" t="s">
        <v>21</v>
      </c>
      <c r="K16" s="436"/>
    </row>
    <row r="17" spans="1:11" s="265" customFormat="1" ht="15" customHeight="1">
      <c r="A17" s="443" t="s">
        <v>2</v>
      </c>
      <c r="B17" s="437">
        <v>71040</v>
      </c>
      <c r="C17" s="437">
        <v>360476</v>
      </c>
      <c r="D17" s="437">
        <v>0</v>
      </c>
      <c r="E17" s="437"/>
      <c r="F17" s="437">
        <v>2209</v>
      </c>
      <c r="G17" s="437">
        <v>12240</v>
      </c>
      <c r="H17" s="438">
        <v>0</v>
      </c>
      <c r="I17" s="438">
        <v>0</v>
      </c>
      <c r="J17" s="444" t="s">
        <v>14</v>
      </c>
      <c r="K17" s="436"/>
    </row>
    <row r="18" spans="1:11" s="265" customFormat="1" ht="15" customHeight="1">
      <c r="A18" s="518" t="s">
        <v>7</v>
      </c>
      <c r="B18" s="514">
        <v>335695</v>
      </c>
      <c r="C18" s="514">
        <v>1979047</v>
      </c>
      <c r="D18" s="514">
        <v>3146</v>
      </c>
      <c r="E18" s="514">
        <v>138424</v>
      </c>
      <c r="F18" s="514">
        <v>21017</v>
      </c>
      <c r="G18" s="514">
        <v>123760</v>
      </c>
      <c r="H18" s="515">
        <v>0</v>
      </c>
      <c r="I18" s="515">
        <v>0</v>
      </c>
      <c r="J18" s="519" t="s">
        <v>17</v>
      </c>
      <c r="K18" s="436"/>
    </row>
    <row r="19" spans="1:11" s="265" customFormat="1" ht="15" customHeight="1">
      <c r="A19" s="443" t="s">
        <v>8</v>
      </c>
      <c r="B19" s="437">
        <v>270486</v>
      </c>
      <c r="C19" s="437">
        <v>822757</v>
      </c>
      <c r="D19" s="437">
        <v>4534</v>
      </c>
      <c r="E19" s="437">
        <v>126952</v>
      </c>
      <c r="F19" s="437">
        <v>41400</v>
      </c>
      <c r="G19" s="437">
        <v>200760</v>
      </c>
      <c r="H19" s="438">
        <v>4267</v>
      </c>
      <c r="I19" s="438">
        <v>768060</v>
      </c>
      <c r="J19" s="444" t="s">
        <v>18</v>
      </c>
      <c r="K19" s="436"/>
    </row>
    <row r="20" spans="1:11" s="265" customFormat="1" ht="15" customHeight="1">
      <c r="A20" s="518" t="s">
        <v>9</v>
      </c>
      <c r="B20" s="514">
        <v>138998</v>
      </c>
      <c r="C20" s="514">
        <v>439566</v>
      </c>
      <c r="D20" s="514">
        <v>0</v>
      </c>
      <c r="E20" s="514"/>
      <c r="F20" s="514">
        <v>2682</v>
      </c>
      <c r="G20" s="514">
        <v>11148</v>
      </c>
      <c r="H20" s="515">
        <v>0</v>
      </c>
      <c r="I20" s="515">
        <v>0</v>
      </c>
      <c r="J20" s="519" t="s">
        <v>19</v>
      </c>
      <c r="K20" s="436"/>
    </row>
    <row r="21" spans="1:11" s="265" customFormat="1" ht="15" customHeight="1">
      <c r="A21" s="443" t="s">
        <v>10</v>
      </c>
      <c r="B21" s="437">
        <v>229497</v>
      </c>
      <c r="C21" s="437">
        <v>688491</v>
      </c>
      <c r="D21" s="437">
        <v>0</v>
      </c>
      <c r="E21" s="437"/>
      <c r="F21" s="437">
        <v>64553</v>
      </c>
      <c r="G21" s="437">
        <v>313040</v>
      </c>
      <c r="H21" s="438">
        <v>0</v>
      </c>
      <c r="I21" s="438">
        <v>0</v>
      </c>
      <c r="J21" s="444" t="s">
        <v>20</v>
      </c>
      <c r="K21" s="436"/>
    </row>
    <row r="22" spans="1:11" s="265" customFormat="1" ht="15" customHeight="1">
      <c r="A22" s="518" t="s">
        <v>12</v>
      </c>
      <c r="B22" s="514">
        <v>99388</v>
      </c>
      <c r="C22" s="514">
        <v>382249</v>
      </c>
      <c r="D22" s="514">
        <v>0</v>
      </c>
      <c r="E22" s="514"/>
      <c r="F22" s="514">
        <v>38556</v>
      </c>
      <c r="G22" s="514">
        <v>186970</v>
      </c>
      <c r="H22" s="515">
        <v>0</v>
      </c>
      <c r="I22" s="515">
        <v>0</v>
      </c>
      <c r="J22" s="519" t="s">
        <v>24</v>
      </c>
      <c r="K22" s="436"/>
    </row>
    <row r="23" spans="1:11" s="265" customFormat="1" ht="15" customHeight="1" thickBot="1">
      <c r="A23" s="443" t="s">
        <v>13</v>
      </c>
      <c r="B23" s="437">
        <v>211175</v>
      </c>
      <c r="C23" s="437">
        <v>555206</v>
      </c>
      <c r="D23" s="437">
        <v>4175</v>
      </c>
      <c r="E23" s="437">
        <v>167000</v>
      </c>
      <c r="F23" s="437">
        <v>7567</v>
      </c>
      <c r="G23" s="437">
        <v>44557</v>
      </c>
      <c r="H23" s="438">
        <v>0</v>
      </c>
      <c r="I23" s="438">
        <v>0</v>
      </c>
      <c r="J23" s="445" t="s">
        <v>22</v>
      </c>
      <c r="K23" s="436"/>
    </row>
    <row r="24" spans="1:11" s="265" customFormat="1" ht="15.75" customHeight="1" thickBot="1">
      <c r="A24" s="446" t="s">
        <v>0</v>
      </c>
      <c r="B24" s="447">
        <f>SUM(B9:B23)</f>
        <v>3128688</v>
      </c>
      <c r="C24" s="447">
        <f t="shared" ref="C24:I24" si="0">SUM(C9:C23)</f>
        <v>10233889</v>
      </c>
      <c r="D24" s="447">
        <f t="shared" si="0"/>
        <v>41263</v>
      </c>
      <c r="E24" s="447">
        <f t="shared" si="0"/>
        <v>1620407</v>
      </c>
      <c r="F24" s="447">
        <f t="shared" si="0"/>
        <v>259008</v>
      </c>
      <c r="G24" s="447">
        <f t="shared" si="0"/>
        <v>1356281</v>
      </c>
      <c r="H24" s="447">
        <f t="shared" si="0"/>
        <v>8791</v>
      </c>
      <c r="I24" s="447">
        <f t="shared" si="0"/>
        <v>1265700</v>
      </c>
      <c r="J24" s="448" t="s">
        <v>1</v>
      </c>
    </row>
    <row r="25" spans="1:11" s="6" customFormat="1" ht="15.75" customHeight="1" thickTop="1">
      <c r="A25" s="882"/>
      <c r="B25" s="882"/>
      <c r="C25" s="882"/>
      <c r="D25" s="882"/>
      <c r="E25" s="882"/>
      <c r="F25" s="882"/>
      <c r="G25" s="882"/>
      <c r="H25" s="882"/>
      <c r="I25" s="183"/>
      <c r="J25" s="186"/>
    </row>
    <row r="26" spans="1:11" ht="14.25">
      <c r="C26" s="6"/>
      <c r="D26" s="6"/>
      <c r="E26" s="6"/>
      <c r="F26" s="6"/>
      <c r="G26" s="6"/>
      <c r="H26" s="6"/>
      <c r="I26" s="6"/>
      <c r="J26" s="173"/>
    </row>
    <row r="27" spans="1:11" ht="15">
      <c r="A27" s="927"/>
      <c r="B27" s="927"/>
      <c r="C27" s="3"/>
      <c r="D27" s="3"/>
      <c r="E27" s="3"/>
      <c r="F27" s="3"/>
      <c r="G27" s="3"/>
      <c r="H27" s="3"/>
      <c r="I27" s="903"/>
      <c r="J27" s="90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1">
      <c r="A29" s="3"/>
      <c r="B29" s="3"/>
      <c r="C29" s="3"/>
      <c r="D29" s="3"/>
      <c r="E29" s="638"/>
      <c r="F29" s="3"/>
      <c r="G29" s="3"/>
      <c r="H29" s="3"/>
      <c r="I29" s="3"/>
      <c r="J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47" spans="1:10">
      <c r="B47" s="5"/>
      <c r="E47" s="5"/>
    </row>
    <row r="48" spans="1:10">
      <c r="B48" s="5"/>
      <c r="E48" s="5"/>
    </row>
    <row r="49" spans="2:5">
      <c r="B49" s="5"/>
      <c r="E49" s="5"/>
    </row>
    <row r="50" spans="2:5">
      <c r="B50" s="5"/>
      <c r="E50" s="5"/>
    </row>
    <row r="51" spans="2:5">
      <c r="B51" s="5"/>
      <c r="E51" s="5"/>
    </row>
    <row r="52" spans="2:5">
      <c r="B52" s="5"/>
      <c r="E52" s="5"/>
    </row>
    <row r="53" spans="2:5">
      <c r="B53" s="5"/>
      <c r="E53" s="5"/>
    </row>
    <row r="54" spans="2:5">
      <c r="B54" s="5"/>
      <c r="E54" s="5"/>
    </row>
    <row r="55" spans="2:5">
      <c r="B55" s="5"/>
      <c r="E55" s="5"/>
    </row>
    <row r="56" spans="2:5">
      <c r="B56" s="5"/>
      <c r="E56" s="5"/>
    </row>
    <row r="57" spans="2:5">
      <c r="B57" s="5"/>
      <c r="E57" s="5"/>
    </row>
    <row r="58" spans="2:5">
      <c r="B58" s="5"/>
      <c r="E58" s="5"/>
    </row>
    <row r="59" spans="2:5">
      <c r="B59" s="5"/>
      <c r="E59" s="5"/>
    </row>
    <row r="60" spans="2:5">
      <c r="B60" s="5"/>
      <c r="E60" s="5"/>
    </row>
  </sheetData>
  <mergeCells count="11">
    <mergeCell ref="I3:J3"/>
    <mergeCell ref="A27:B27"/>
    <mergeCell ref="I27:J27"/>
    <mergeCell ref="A1:J1"/>
    <mergeCell ref="A2:J2"/>
    <mergeCell ref="H4:I4"/>
    <mergeCell ref="C4:E4"/>
    <mergeCell ref="A4:B4"/>
    <mergeCell ref="F6:G6"/>
    <mergeCell ref="F5:G5"/>
    <mergeCell ref="A25:H2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K27"/>
  <sheetViews>
    <sheetView rightToLeft="1" zoomScale="90" zoomScaleNormal="90" zoomScaleSheetLayoutView="91" workbookViewId="0">
      <selection activeCell="F17" sqref="F17"/>
    </sheetView>
  </sheetViews>
  <sheetFormatPr defaultRowHeight="12.75"/>
  <cols>
    <col min="1" max="1" width="10.5703125" customWidth="1"/>
    <col min="2" max="2" width="10.140625" bestFit="1" customWidth="1"/>
    <col min="3" max="3" width="12.5703125" customWidth="1"/>
    <col min="4" max="4" width="10.140625" bestFit="1" customWidth="1"/>
    <col min="5" max="5" width="14.28515625" bestFit="1" customWidth="1"/>
    <col min="6" max="6" width="10.140625" bestFit="1" customWidth="1"/>
    <col min="7" max="7" width="15.28515625" customWidth="1"/>
    <col min="8" max="8" width="14" customWidth="1"/>
    <col min="9" max="9" width="16.28515625" customWidth="1"/>
    <col min="10" max="10" width="7.42578125" customWidth="1"/>
    <col min="11" max="11" width="8.140625" customWidth="1"/>
  </cols>
  <sheetData>
    <row r="1" spans="1:10" ht="15" customHeight="1">
      <c r="A1" s="934" t="s">
        <v>475</v>
      </c>
      <c r="B1" s="934"/>
      <c r="C1" s="934"/>
      <c r="D1" s="934"/>
      <c r="E1" s="934"/>
      <c r="F1" s="934"/>
      <c r="G1" s="934"/>
      <c r="H1" s="934"/>
      <c r="I1" s="934"/>
    </row>
    <row r="2" spans="1:10" ht="12.75" customHeight="1">
      <c r="A2" s="935" t="s">
        <v>467</v>
      </c>
      <c r="B2" s="935"/>
      <c r="C2" s="935"/>
      <c r="D2" s="935"/>
      <c r="E2" s="935"/>
      <c r="F2" s="935"/>
      <c r="G2" s="935"/>
      <c r="H2" s="935"/>
      <c r="I2" s="935"/>
    </row>
    <row r="3" spans="1:10" s="6" customFormat="1" ht="12.75" customHeight="1">
      <c r="A3" s="200"/>
      <c r="B3" s="200"/>
      <c r="C3" s="200"/>
      <c r="D3" s="200"/>
      <c r="E3" s="200"/>
      <c r="F3" s="200"/>
      <c r="G3" s="200"/>
      <c r="H3" s="868" t="s">
        <v>204</v>
      </c>
      <c r="I3" s="868"/>
    </row>
    <row r="4" spans="1:10" ht="17.25" customHeight="1" thickBot="1">
      <c r="A4" s="933" t="s">
        <v>189</v>
      </c>
      <c r="B4" s="933"/>
      <c r="C4" s="936" t="s">
        <v>171</v>
      </c>
      <c r="D4" s="936"/>
      <c r="E4" s="137"/>
      <c r="F4" s="917" t="s">
        <v>324</v>
      </c>
      <c r="G4" s="917"/>
      <c r="H4" s="917"/>
      <c r="I4" s="138" t="s">
        <v>315</v>
      </c>
    </row>
    <row r="5" spans="1:10" ht="15" customHeight="1">
      <c r="A5" s="37"/>
      <c r="B5" s="151" t="s">
        <v>33</v>
      </c>
      <c r="C5" s="150"/>
      <c r="D5" s="937" t="s">
        <v>34</v>
      </c>
      <c r="E5" s="937"/>
      <c r="F5" s="937" t="s">
        <v>54</v>
      </c>
      <c r="G5" s="937"/>
      <c r="H5" s="622" t="s">
        <v>418</v>
      </c>
      <c r="I5" s="37"/>
    </row>
    <row r="6" spans="1:10" ht="15" customHeight="1">
      <c r="A6" s="40"/>
      <c r="B6" s="139" t="s">
        <v>250</v>
      </c>
      <c r="C6" s="139"/>
      <c r="D6" s="852" t="s">
        <v>286</v>
      </c>
      <c r="E6" s="852"/>
      <c r="F6" s="845" t="s">
        <v>165</v>
      </c>
      <c r="G6" s="845"/>
      <c r="H6" s="621" t="s">
        <v>1</v>
      </c>
      <c r="I6" s="40"/>
    </row>
    <row r="7" spans="1:10" ht="15" customHeight="1">
      <c r="A7" s="342"/>
      <c r="B7" s="343" t="s">
        <v>26</v>
      </c>
      <c r="C7" s="344" t="s">
        <v>226</v>
      </c>
      <c r="D7" s="344" t="s">
        <v>26</v>
      </c>
      <c r="E7" s="344" t="s">
        <v>226</v>
      </c>
      <c r="F7" s="344" t="s">
        <v>26</v>
      </c>
      <c r="G7" s="344" t="s">
        <v>226</v>
      </c>
      <c r="H7" s="343" t="s">
        <v>226</v>
      </c>
      <c r="I7" s="139"/>
    </row>
    <row r="8" spans="1:10" s="3" customFormat="1" ht="15" customHeight="1" thickBot="1">
      <c r="A8" s="720" t="s">
        <v>52</v>
      </c>
      <c r="B8" s="721" t="s">
        <v>128</v>
      </c>
      <c r="C8" s="721" t="s">
        <v>28</v>
      </c>
      <c r="D8" s="721" t="s">
        <v>128</v>
      </c>
      <c r="E8" s="721" t="s">
        <v>28</v>
      </c>
      <c r="F8" s="721" t="s">
        <v>128</v>
      </c>
      <c r="G8" s="721" t="s">
        <v>28</v>
      </c>
      <c r="H8" s="721" t="s">
        <v>28</v>
      </c>
      <c r="I8" s="722" t="s">
        <v>25</v>
      </c>
    </row>
    <row r="9" spans="1:10" s="369" customFormat="1" ht="15" customHeight="1" thickTop="1">
      <c r="A9" s="518" t="s">
        <v>350</v>
      </c>
      <c r="B9" s="514">
        <v>1255</v>
      </c>
      <c r="C9" s="514">
        <v>87724</v>
      </c>
      <c r="D9" s="514">
        <v>1685</v>
      </c>
      <c r="E9" s="514">
        <v>1797061</v>
      </c>
      <c r="F9" s="514">
        <v>1538</v>
      </c>
      <c r="G9" s="514">
        <v>238492</v>
      </c>
      <c r="H9" s="515">
        <f>ت.صحيه1!C9+ت.صحيه1!E9+ت.صحيه1!G9+ت.صحيه1!I9+ت.صحيه1!K9+ت.صحيه2!C9+ت.صحيه2!E9+ت.صحيه2!G9+ت.صحيه2!I9+ت.صحيه3!C9+ت.صحيه3!E9+ت.صحيه3!G9</f>
        <v>3120168</v>
      </c>
      <c r="I9" s="519" t="s">
        <v>483</v>
      </c>
      <c r="J9" s="449"/>
    </row>
    <row r="10" spans="1:10" s="265" customFormat="1" ht="15" customHeight="1">
      <c r="A10" s="554" t="s">
        <v>29</v>
      </c>
      <c r="B10" s="546">
        <v>1322</v>
      </c>
      <c r="C10" s="546">
        <v>72721</v>
      </c>
      <c r="D10" s="546">
        <v>1322</v>
      </c>
      <c r="E10" s="546">
        <v>1349846</v>
      </c>
      <c r="F10" s="546">
        <v>1923</v>
      </c>
      <c r="G10" s="546">
        <v>192320</v>
      </c>
      <c r="H10" s="546">
        <f>ت.صحيه1!C10+ت.صحيه1!E10+ت.صحيه1!G10+ت.صحيه1!I10+ت.صحيه1!K10+ت.صحيه2!C10+ت.صحيه2!E10+ت.صحيه2!G10+ت.صحيه2!I10+ت.صحيه3!C10+ت.صحيه3!E10+ت.صحيه3!G10</f>
        <v>3114484</v>
      </c>
      <c r="I10" s="555" t="s">
        <v>30</v>
      </c>
      <c r="J10" s="436"/>
    </row>
    <row r="11" spans="1:10" s="265" customFormat="1" ht="15" customHeight="1">
      <c r="A11" s="518" t="s">
        <v>3</v>
      </c>
      <c r="B11" s="514">
        <v>818</v>
      </c>
      <c r="C11" s="514">
        <v>44499</v>
      </c>
      <c r="D11" s="514">
        <v>174</v>
      </c>
      <c r="E11" s="514">
        <v>156899</v>
      </c>
      <c r="F11" s="514">
        <v>892</v>
      </c>
      <c r="G11" s="514">
        <v>133936</v>
      </c>
      <c r="H11" s="515">
        <f>ت.صحيه1!C11+ت.صحيه1!E11+ت.صحيه1!G11+ت.صحيه1!I11+ت.صحيه1!K11+ت.صحيه2!C11+ت.صحيه2!E11+ت.صحيه2!G11+ت.صحيه2!I11+ت.صحيه3!C11+ت.صحيه3!E11+ت.صحيه3!G11</f>
        <v>1279693</v>
      </c>
      <c r="I11" s="519" t="s">
        <v>15</v>
      </c>
      <c r="J11" s="436"/>
    </row>
    <row r="12" spans="1:10" s="265" customFormat="1" ht="15" customHeight="1">
      <c r="A12" s="556" t="s">
        <v>340</v>
      </c>
      <c r="B12" s="546">
        <v>438</v>
      </c>
      <c r="C12" s="546">
        <v>24090</v>
      </c>
      <c r="D12" s="546">
        <v>121</v>
      </c>
      <c r="E12" s="546">
        <v>109354</v>
      </c>
      <c r="F12" s="546">
        <v>496</v>
      </c>
      <c r="G12" s="546">
        <v>77112</v>
      </c>
      <c r="H12" s="546">
        <f>ت.صحيه1!C12+ت.صحيه1!E12+ت.صحيه1!G12+ت.صحيه1!I12+ت.صحيه1!K12+ت.صحيه2!C12+ت.صحيه2!E12+ت.صحيه2!G12+ت.صحيه2!I12+ت.صحيه3!C12+ت.صحيه3!E12+ت.صحيه3!G12</f>
        <v>1034694</v>
      </c>
      <c r="I12" s="555" t="s">
        <v>336</v>
      </c>
      <c r="J12" s="436"/>
    </row>
    <row r="13" spans="1:10" s="265" customFormat="1" ht="15" customHeight="1">
      <c r="A13" s="518" t="s">
        <v>4</v>
      </c>
      <c r="B13" s="514">
        <v>3695</v>
      </c>
      <c r="C13" s="514">
        <v>243770</v>
      </c>
      <c r="D13" s="514">
        <v>8749</v>
      </c>
      <c r="E13" s="514">
        <v>8960487</v>
      </c>
      <c r="F13" s="514">
        <v>17373</v>
      </c>
      <c r="G13" s="514">
        <v>3048418</v>
      </c>
      <c r="H13" s="515">
        <f>ت.صحيه1!C13+ت.صحيه1!E13+ت.صحيه1!G13+ت.صحيه1!I13+ت.صحيه1!K13+ت.صحيه2!C13+ت.صحيه2!E13+ت.صحيه2!G13+ت.صحيه2!I13+ت.صحيه3!C13+ت.صحيه3!E13+ت.صحيه3!G13</f>
        <v>17660856</v>
      </c>
      <c r="I13" s="519" t="s">
        <v>16</v>
      </c>
      <c r="J13" s="436"/>
    </row>
    <row r="14" spans="1:10" s="265" customFormat="1" ht="15" customHeight="1">
      <c r="A14" s="554" t="s">
        <v>5</v>
      </c>
      <c r="B14" s="546">
        <v>1066</v>
      </c>
      <c r="C14" s="546">
        <v>63330</v>
      </c>
      <c r="D14" s="546">
        <v>905</v>
      </c>
      <c r="E14" s="546">
        <v>845349</v>
      </c>
      <c r="F14" s="546">
        <v>1270</v>
      </c>
      <c r="G14" s="546">
        <v>232584</v>
      </c>
      <c r="H14" s="546">
        <f>ت.صحيه1!C14+ت.صحيه1!E14+ت.صحيه1!G14+ت.صحيه1!I14+ت.صحيه1!K14+ت.صحيه2!C14+ت.صحيه2!E14+ت.صحيه2!G14+ت.صحيه2!I14+ت.صحيه3!C14+ت.صحيه3!E14+ت.صحيه3!G14</f>
        <v>1973440</v>
      </c>
      <c r="I14" s="555" t="s">
        <v>23</v>
      </c>
      <c r="J14" s="436"/>
    </row>
    <row r="15" spans="1:10" s="265" customFormat="1" ht="15" customHeight="1">
      <c r="A15" s="518" t="s">
        <v>6</v>
      </c>
      <c r="B15" s="514">
        <v>1392</v>
      </c>
      <c r="C15" s="514">
        <v>82464</v>
      </c>
      <c r="D15" s="514">
        <v>0</v>
      </c>
      <c r="E15" s="514">
        <v>0</v>
      </c>
      <c r="F15" s="514">
        <v>1413</v>
      </c>
      <c r="G15" s="514">
        <v>211602</v>
      </c>
      <c r="H15" s="515">
        <f>ت.صحيه1!C15+ت.صحيه1!E15+ت.صحيه1!G15+ت.صحيه1!I15+ت.صحيه1!K15+ت.صحيه2!C15+ت.صحيه2!E15+ت.صحيه2!G15+ت.صحيه2!I15+ت.صحيه3!C15+ت.صحيه3!E15+ت.صحيه3!G15</f>
        <v>1456664</v>
      </c>
      <c r="I15" s="519" t="s">
        <v>484</v>
      </c>
      <c r="J15" s="436"/>
    </row>
    <row r="16" spans="1:10" s="265" customFormat="1" ht="15" customHeight="1">
      <c r="A16" s="554" t="s">
        <v>11</v>
      </c>
      <c r="B16" s="546">
        <v>874</v>
      </c>
      <c r="C16" s="546">
        <v>43700</v>
      </c>
      <c r="D16" s="546">
        <v>412</v>
      </c>
      <c r="E16" s="546">
        <v>289884</v>
      </c>
      <c r="F16" s="546">
        <v>1138</v>
      </c>
      <c r="G16" s="546">
        <v>184730</v>
      </c>
      <c r="H16" s="546">
        <f>ت.صحيه1!C16+ت.صحيه1!E16+ت.صحيه1!G16+ت.صحيه1!I16+ت.صحيه1!K16+ت.صحيه2!C16+ت.صحيه2!E16+ت.صحيه2!G16+ت.صحيه2!I16+ت.صحيه3!C16+ت.صحيه3!E16+ت.صحيه3!G16</f>
        <v>1164248</v>
      </c>
      <c r="I16" s="555" t="s">
        <v>21</v>
      </c>
      <c r="J16" s="436"/>
    </row>
    <row r="17" spans="1:11" s="265" customFormat="1" ht="15" customHeight="1">
      <c r="A17" s="518" t="s">
        <v>2</v>
      </c>
      <c r="B17" s="514">
        <v>177</v>
      </c>
      <c r="C17" s="514">
        <v>9735</v>
      </c>
      <c r="D17" s="514">
        <v>91</v>
      </c>
      <c r="E17" s="514">
        <v>68700</v>
      </c>
      <c r="F17" s="514">
        <v>300</v>
      </c>
      <c r="G17" s="514">
        <v>39388</v>
      </c>
      <c r="H17" s="515">
        <f>ت.صحيه1!C17+ت.صحيه1!E17+ت.صحيه1!G17+ت.صحيه1!I17+ت.صحيه1!K17+ت.صحيه2!C17+ت.صحيه2!E17+ت.صحيه2!G17+ت.صحيه2!I17+ت.صحيه3!C17+ت.صحيه3!E17+ت.صحيه3!G17</f>
        <v>557178</v>
      </c>
      <c r="I17" s="519" t="s">
        <v>14</v>
      </c>
      <c r="J17" s="436"/>
    </row>
    <row r="18" spans="1:11" s="265" customFormat="1" ht="15" customHeight="1">
      <c r="A18" s="554" t="s">
        <v>7</v>
      </c>
      <c r="B18" s="546">
        <v>2185</v>
      </c>
      <c r="C18" s="546">
        <v>128084</v>
      </c>
      <c r="D18" s="546">
        <v>2467</v>
      </c>
      <c r="E18" s="546">
        <v>1938220</v>
      </c>
      <c r="F18" s="546">
        <v>1681</v>
      </c>
      <c r="G18" s="546">
        <v>255500</v>
      </c>
      <c r="H18" s="546">
        <f>ت.صحيه1!C18+ت.صحيه1!E18+ت.صحيه1!G18+ت.صحيه1!I18+ت.صحيه1!K18+ت.صحيه2!C18+ت.صحيه2!E18+ت.صحيه2!G18+ت.صحيه2!I18+ت.صحيه3!C18+ت.صحيه3!E18+ت.صحيه3!G18</f>
        <v>5229400</v>
      </c>
      <c r="I18" s="555" t="s">
        <v>17</v>
      </c>
      <c r="J18" s="436"/>
    </row>
    <row r="19" spans="1:11" s="265" customFormat="1" ht="15" customHeight="1">
      <c r="A19" s="518" t="s">
        <v>8</v>
      </c>
      <c r="B19" s="514">
        <v>1868</v>
      </c>
      <c r="C19" s="514">
        <v>74305</v>
      </c>
      <c r="D19" s="514">
        <v>107</v>
      </c>
      <c r="E19" s="514">
        <v>64393</v>
      </c>
      <c r="F19" s="514">
        <v>2331</v>
      </c>
      <c r="G19" s="514">
        <v>280236</v>
      </c>
      <c r="H19" s="515">
        <f>ت.صحيه1!C19+ت.صحيه1!E19+ت.صحيه1!G19+ت.صحيه1!I19+ت.صحيه1!K19+ت.صحيه2!C19+ت.صحيه2!E19+ت.صحيه2!G19+ت.صحيه2!I19+ت.صحيه3!C19+ت.صحيه3!E19+ت.صحيه3!G19</f>
        <v>2659751</v>
      </c>
      <c r="I19" s="519" t="s">
        <v>18</v>
      </c>
      <c r="J19" s="436"/>
    </row>
    <row r="20" spans="1:11" s="265" customFormat="1" ht="15" customHeight="1">
      <c r="A20" s="554" t="s">
        <v>9</v>
      </c>
      <c r="B20" s="546">
        <v>474</v>
      </c>
      <c r="C20" s="546">
        <v>21330</v>
      </c>
      <c r="D20" s="546">
        <v>34</v>
      </c>
      <c r="E20" s="546">
        <v>32097</v>
      </c>
      <c r="F20" s="546">
        <v>498</v>
      </c>
      <c r="G20" s="546">
        <v>59394</v>
      </c>
      <c r="H20" s="546">
        <f>ت.صحيه1!C20+ت.صحيه1!E20+ت.صحيه1!G20+ت.صحيه1!I20+ت.صحيه1!K20+ت.صحيه2!C20+ت.صحيه2!E20+ت.صحيه2!G20+ت.صحيه2!I20+ت.صحيه3!C20+ت.صحيه3!E20+ت.صحيه3!G20</f>
        <v>710882</v>
      </c>
      <c r="I20" s="555" t="s">
        <v>19</v>
      </c>
      <c r="J20" s="436"/>
    </row>
    <row r="21" spans="1:11" s="265" customFormat="1" ht="15" customHeight="1">
      <c r="A21" s="518" t="s">
        <v>10</v>
      </c>
      <c r="B21" s="514">
        <v>2113</v>
      </c>
      <c r="C21" s="514">
        <v>105650</v>
      </c>
      <c r="D21" s="514">
        <v>0</v>
      </c>
      <c r="E21" s="514">
        <v>0</v>
      </c>
      <c r="F21" s="514">
        <v>2270</v>
      </c>
      <c r="G21" s="514">
        <v>225549</v>
      </c>
      <c r="H21" s="515">
        <f>ت.صحيه1!C21+ت.صحيه1!E21+ت.صحيه1!G21+ت.صحيه1!I21+ت.صحيه1!K21+ت.صحيه2!C21+ت.صحيه2!E21+ت.صحيه2!G21+ت.صحيه2!I21+ت.صحيه3!C21+ت.صحيه3!E21+ت.صحيه3!G21</f>
        <v>1626390</v>
      </c>
      <c r="I21" s="519" t="s">
        <v>20</v>
      </c>
      <c r="J21" s="436"/>
    </row>
    <row r="22" spans="1:11" s="265" customFormat="1" ht="15" customHeight="1">
      <c r="A22" s="554" t="s">
        <v>12</v>
      </c>
      <c r="B22" s="546">
        <v>5370</v>
      </c>
      <c r="C22" s="546">
        <v>268500</v>
      </c>
      <c r="D22" s="546">
        <v>3235</v>
      </c>
      <c r="E22" s="546">
        <v>2879150</v>
      </c>
      <c r="F22" s="546">
        <v>7473</v>
      </c>
      <c r="G22" s="546">
        <v>744050</v>
      </c>
      <c r="H22" s="546">
        <f>ت.صحيه1!C22+ت.صحيه1!E22+ت.صحيه1!G22+ت.صحيه1!I22+ت.صحيه1!K22+ت.صحيه2!C22+ت.صحيه2!E22+ت.صحيه2!G22+ت.صحيه2!I22+ت.صحيه3!C22+ت.صحيه3!E22+ت.صحيه3!G22</f>
        <v>5123625</v>
      </c>
      <c r="I22" s="555" t="s">
        <v>24</v>
      </c>
      <c r="J22" s="436"/>
    </row>
    <row r="23" spans="1:11" s="369" customFormat="1" ht="15" customHeight="1" thickBot="1">
      <c r="A23" s="521" t="s">
        <v>13</v>
      </c>
      <c r="B23" s="522">
        <v>795</v>
      </c>
      <c r="C23" s="522">
        <v>47472</v>
      </c>
      <c r="D23" s="522">
        <v>0</v>
      </c>
      <c r="E23" s="522">
        <v>0</v>
      </c>
      <c r="F23" s="522">
        <v>909</v>
      </c>
      <c r="G23" s="522">
        <v>91958</v>
      </c>
      <c r="H23" s="522">
        <f>ت.صحيه1!C23+ت.صحيه1!E23+ت.صحيه1!G23+ت.صحيه1!I23+ت.صحيه1!K23+ت.صحيه2!C23+ت.صحيه2!E23+ت.صحيه2!G23+ت.صحيه2!I23+ت.صحيه3!C23+ت.صحيه3!E23+ت.صحيه3!G23</f>
        <v>1111038</v>
      </c>
      <c r="I23" s="523" t="s">
        <v>22</v>
      </c>
      <c r="J23" s="449"/>
    </row>
    <row r="24" spans="1:11" s="369" customFormat="1" ht="19.5" customHeight="1" thickBot="1">
      <c r="A24" s="723" t="s">
        <v>0</v>
      </c>
      <c r="B24" s="715">
        <f>SUM(B9:B23)</f>
        <v>23842</v>
      </c>
      <c r="C24" s="715">
        <f t="shared" ref="C24:H24" si="0">SUM(C9:C23)</f>
        <v>1317374</v>
      </c>
      <c r="D24" s="715">
        <f t="shared" si="0"/>
        <v>19302</v>
      </c>
      <c r="E24" s="715">
        <f t="shared" si="0"/>
        <v>18491440</v>
      </c>
      <c r="F24" s="715">
        <f t="shared" si="0"/>
        <v>41505</v>
      </c>
      <c r="G24" s="715">
        <f t="shared" si="0"/>
        <v>6015269</v>
      </c>
      <c r="H24" s="715">
        <f t="shared" si="0"/>
        <v>47822511</v>
      </c>
      <c r="I24" s="724" t="s">
        <v>1</v>
      </c>
    </row>
    <row r="25" spans="1:11" s="6" customFormat="1" ht="19.5" customHeight="1">
      <c r="A25" s="882"/>
      <c r="B25" s="882"/>
      <c r="C25" s="882"/>
      <c r="D25" s="882"/>
      <c r="E25" s="882"/>
      <c r="F25" s="882"/>
      <c r="G25" s="882"/>
      <c r="H25" s="183"/>
      <c r="I25" s="186"/>
    </row>
    <row r="26" spans="1:11" ht="14.25">
      <c r="C26" s="6"/>
      <c r="D26" s="6"/>
      <c r="E26" s="6"/>
      <c r="F26" s="6"/>
      <c r="G26" s="6"/>
      <c r="H26" s="6"/>
      <c r="I26" s="173"/>
      <c r="J26" s="6"/>
    </row>
    <row r="27" spans="1:11" ht="15" customHeight="1">
      <c r="A27" s="902"/>
      <c r="B27" s="902"/>
      <c r="C27" s="6"/>
      <c r="D27" s="6"/>
      <c r="E27" s="6"/>
      <c r="F27" s="6"/>
      <c r="G27" s="6"/>
      <c r="H27" s="6"/>
      <c r="I27" s="50"/>
      <c r="K27" s="50"/>
    </row>
  </sheetData>
  <mergeCells count="12">
    <mergeCell ref="H3:I3"/>
    <mergeCell ref="A27:B27"/>
    <mergeCell ref="A4:B4"/>
    <mergeCell ref="A1:I1"/>
    <mergeCell ref="A2:I2"/>
    <mergeCell ref="C4:D4"/>
    <mergeCell ref="F4:H4"/>
    <mergeCell ref="F6:G6"/>
    <mergeCell ref="D5:E5"/>
    <mergeCell ref="F5:G5"/>
    <mergeCell ref="D6:E6"/>
    <mergeCell ref="A25:G2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A1:J33"/>
  <sheetViews>
    <sheetView rightToLeft="1" zoomScaleNormal="100" zoomScaleSheetLayoutView="100" workbookViewId="0">
      <selection activeCell="F17" sqref="F17"/>
    </sheetView>
  </sheetViews>
  <sheetFormatPr defaultRowHeight="12.75"/>
  <cols>
    <col min="1" max="1" width="9.140625" customWidth="1"/>
    <col min="2" max="2" width="10" customWidth="1"/>
    <col min="3" max="3" width="13" customWidth="1"/>
    <col min="4" max="4" width="11.5703125" customWidth="1"/>
    <col min="5" max="5" width="14.140625" customWidth="1"/>
    <col min="6" max="7" width="11.5703125" style="6" customWidth="1"/>
    <col min="8" max="8" width="18.5703125" customWidth="1"/>
    <col min="9" max="9" width="6.42578125" customWidth="1"/>
    <col min="10" max="10" width="10" bestFit="1" customWidth="1"/>
  </cols>
  <sheetData>
    <row r="1" spans="1:8" ht="15">
      <c r="A1" s="838" t="s">
        <v>475</v>
      </c>
      <c r="B1" s="838"/>
      <c r="C1" s="838"/>
      <c r="D1" s="838"/>
      <c r="E1" s="838"/>
      <c r="F1" s="838"/>
      <c r="G1" s="838"/>
      <c r="H1" s="838"/>
    </row>
    <row r="2" spans="1:8" ht="14.25" customHeight="1">
      <c r="A2" s="853" t="s">
        <v>467</v>
      </c>
      <c r="B2" s="853"/>
      <c r="C2" s="853"/>
      <c r="D2" s="853"/>
      <c r="E2" s="853"/>
      <c r="F2" s="853"/>
      <c r="G2" s="853"/>
      <c r="H2" s="853"/>
    </row>
    <row r="3" spans="1:8" s="6" customFormat="1" ht="14.25" customHeight="1">
      <c r="A3" s="190"/>
      <c r="B3" s="190"/>
      <c r="C3" s="190"/>
      <c r="D3" s="190"/>
      <c r="E3" s="190"/>
      <c r="F3" s="868"/>
      <c r="G3" s="868"/>
      <c r="H3" s="868"/>
    </row>
    <row r="4" spans="1:8" ht="15" customHeight="1" thickBot="1">
      <c r="A4" s="896" t="s">
        <v>381</v>
      </c>
      <c r="B4" s="896"/>
      <c r="C4" s="876" t="s">
        <v>173</v>
      </c>
      <c r="D4" s="876"/>
      <c r="E4" s="876"/>
      <c r="F4" s="499"/>
      <c r="G4" s="499"/>
      <c r="H4" s="209" t="s">
        <v>321</v>
      </c>
    </row>
    <row r="5" spans="1:8" ht="15" customHeight="1">
      <c r="A5" s="108"/>
      <c r="B5" s="879" t="s">
        <v>70</v>
      </c>
      <c r="C5" s="879"/>
      <c r="D5" s="879" t="s">
        <v>71</v>
      </c>
      <c r="E5" s="879"/>
      <c r="F5" s="140" t="s">
        <v>399</v>
      </c>
      <c r="G5" s="500"/>
      <c r="H5" s="35"/>
    </row>
    <row r="6" spans="1:8" ht="15" customHeight="1">
      <c r="A6" s="31"/>
      <c r="B6" s="853" t="s">
        <v>274</v>
      </c>
      <c r="C6" s="853"/>
      <c r="D6" s="853" t="s">
        <v>166</v>
      </c>
      <c r="E6" s="853"/>
      <c r="F6" s="497"/>
      <c r="G6" s="497"/>
      <c r="H6" s="38"/>
    </row>
    <row r="7" spans="1:8" ht="15" customHeight="1">
      <c r="A7" s="50"/>
      <c r="B7" s="296" t="s">
        <v>35</v>
      </c>
      <c r="C7" s="296" t="s">
        <v>226</v>
      </c>
      <c r="D7" s="296" t="s">
        <v>186</v>
      </c>
      <c r="E7" s="297" t="s">
        <v>229</v>
      </c>
      <c r="F7" s="502" t="s">
        <v>226</v>
      </c>
      <c r="G7" s="498"/>
      <c r="H7" s="38"/>
    </row>
    <row r="8" spans="1:8" ht="15" customHeight="1" thickBot="1">
      <c r="A8" s="300" t="s">
        <v>52</v>
      </c>
      <c r="B8" s="345" t="s">
        <v>130</v>
      </c>
      <c r="C8" s="345" t="s">
        <v>28</v>
      </c>
      <c r="D8" s="345" t="s">
        <v>127</v>
      </c>
      <c r="E8" s="345" t="s">
        <v>28</v>
      </c>
      <c r="F8" s="345" t="s">
        <v>126</v>
      </c>
      <c r="G8" s="345" t="s">
        <v>84</v>
      </c>
      <c r="H8" s="58" t="s">
        <v>25</v>
      </c>
    </row>
    <row r="9" spans="1:8" s="265" customFormat="1" ht="15" customHeight="1" thickTop="1">
      <c r="A9" s="528" t="s">
        <v>350</v>
      </c>
      <c r="B9" s="514">
        <v>204</v>
      </c>
      <c r="C9" s="514">
        <v>107968</v>
      </c>
      <c r="D9" s="515">
        <v>65715</v>
      </c>
      <c r="E9" s="515">
        <v>854295</v>
      </c>
      <c r="F9" s="514">
        <v>29234</v>
      </c>
      <c r="G9" s="514">
        <v>117227</v>
      </c>
      <c r="H9" s="526" t="s">
        <v>483</v>
      </c>
    </row>
    <row r="10" spans="1:8" s="265" customFormat="1" ht="15" customHeight="1">
      <c r="A10" s="545" t="s">
        <v>29</v>
      </c>
      <c r="B10" s="546">
        <v>0</v>
      </c>
      <c r="C10" s="546">
        <v>0</v>
      </c>
      <c r="D10" s="547">
        <v>196372</v>
      </c>
      <c r="E10" s="547">
        <v>2552836</v>
      </c>
      <c r="F10" s="546">
        <v>12205</v>
      </c>
      <c r="G10" s="546">
        <v>57696</v>
      </c>
      <c r="H10" s="548" t="s">
        <v>30</v>
      </c>
    </row>
    <row r="11" spans="1:8" s="265" customFormat="1" ht="15" customHeight="1">
      <c r="A11" s="530" t="s">
        <v>3</v>
      </c>
      <c r="B11" s="514">
        <v>4982</v>
      </c>
      <c r="C11" s="514">
        <v>1740520</v>
      </c>
      <c r="D11" s="515">
        <v>205961</v>
      </c>
      <c r="E11" s="515">
        <v>2471532</v>
      </c>
      <c r="F11" s="514">
        <v>11934</v>
      </c>
      <c r="G11" s="514">
        <v>57240</v>
      </c>
      <c r="H11" s="526" t="s">
        <v>15</v>
      </c>
    </row>
    <row r="12" spans="1:8" s="265" customFormat="1" ht="15" customHeight="1">
      <c r="A12" s="545" t="s">
        <v>340</v>
      </c>
      <c r="B12" s="546">
        <v>768</v>
      </c>
      <c r="C12" s="546">
        <v>195945</v>
      </c>
      <c r="D12" s="547">
        <v>92160</v>
      </c>
      <c r="E12" s="547">
        <v>910042</v>
      </c>
      <c r="F12" s="546">
        <v>6581</v>
      </c>
      <c r="G12" s="546">
        <v>34894</v>
      </c>
      <c r="H12" s="548" t="s">
        <v>336</v>
      </c>
    </row>
    <row r="13" spans="1:8" s="265" customFormat="1" ht="15" customHeight="1">
      <c r="A13" s="530" t="s">
        <v>4</v>
      </c>
      <c r="B13" s="514">
        <v>263850</v>
      </c>
      <c r="C13" s="514">
        <v>121378476</v>
      </c>
      <c r="D13" s="515">
        <v>398074</v>
      </c>
      <c r="E13" s="515">
        <v>4378814</v>
      </c>
      <c r="F13" s="514">
        <v>180257</v>
      </c>
      <c r="G13" s="514">
        <v>984540</v>
      </c>
      <c r="H13" s="526" t="s">
        <v>16</v>
      </c>
    </row>
    <row r="14" spans="1:8" s="265" customFormat="1" ht="15" customHeight="1">
      <c r="A14" s="545" t="s">
        <v>5</v>
      </c>
      <c r="B14" s="546">
        <v>1845</v>
      </c>
      <c r="C14" s="546">
        <v>837363</v>
      </c>
      <c r="D14" s="547">
        <v>222176</v>
      </c>
      <c r="E14" s="547">
        <v>2346795</v>
      </c>
      <c r="F14" s="546">
        <v>19246</v>
      </c>
      <c r="G14" s="546">
        <v>103456</v>
      </c>
      <c r="H14" s="548" t="s">
        <v>23</v>
      </c>
    </row>
    <row r="15" spans="1:8" s="265" customFormat="1" ht="15" customHeight="1">
      <c r="A15" s="530" t="s">
        <v>6</v>
      </c>
      <c r="B15" s="514">
        <v>2302</v>
      </c>
      <c r="C15" s="514">
        <v>690636</v>
      </c>
      <c r="D15" s="515">
        <v>289057</v>
      </c>
      <c r="E15" s="515">
        <v>2960556</v>
      </c>
      <c r="F15" s="514">
        <v>7918</v>
      </c>
      <c r="G15" s="514">
        <v>61915</v>
      </c>
      <c r="H15" s="526" t="s">
        <v>484</v>
      </c>
    </row>
    <row r="16" spans="1:8" s="265" customFormat="1" ht="15" customHeight="1">
      <c r="A16" s="545" t="s">
        <v>11</v>
      </c>
      <c r="B16" s="546">
        <v>711</v>
      </c>
      <c r="C16" s="546">
        <v>245833</v>
      </c>
      <c r="D16" s="547">
        <v>229363</v>
      </c>
      <c r="E16" s="547">
        <v>2211988</v>
      </c>
      <c r="F16" s="546">
        <v>18473</v>
      </c>
      <c r="G16" s="546">
        <v>90944</v>
      </c>
      <c r="H16" s="548" t="s">
        <v>21</v>
      </c>
    </row>
    <row r="17" spans="1:10" s="265" customFormat="1" ht="15.75" customHeight="1">
      <c r="A17" s="530" t="s">
        <v>2</v>
      </c>
      <c r="B17" s="514">
        <v>166</v>
      </c>
      <c r="C17" s="514">
        <v>41220</v>
      </c>
      <c r="D17" s="515">
        <v>50463</v>
      </c>
      <c r="E17" s="515">
        <v>502942</v>
      </c>
      <c r="F17" s="514">
        <v>1924</v>
      </c>
      <c r="G17" s="514">
        <v>10076</v>
      </c>
      <c r="H17" s="526" t="s">
        <v>14</v>
      </c>
    </row>
    <row r="18" spans="1:10" s="265" customFormat="1" ht="15" customHeight="1">
      <c r="A18" s="545" t="s">
        <v>7</v>
      </c>
      <c r="B18" s="546">
        <v>3837</v>
      </c>
      <c r="C18" s="546">
        <v>1744357</v>
      </c>
      <c r="D18" s="547">
        <v>550570</v>
      </c>
      <c r="E18" s="547">
        <v>5725928</v>
      </c>
      <c r="F18" s="546">
        <v>41919</v>
      </c>
      <c r="G18" s="546">
        <v>170566</v>
      </c>
      <c r="H18" s="548" t="s">
        <v>17</v>
      </c>
    </row>
    <row r="19" spans="1:10" s="265" customFormat="1" ht="15" customHeight="1">
      <c r="A19" s="530" t="s">
        <v>8</v>
      </c>
      <c r="B19" s="514">
        <v>1233</v>
      </c>
      <c r="C19" s="514">
        <v>518012</v>
      </c>
      <c r="D19" s="515">
        <v>227572</v>
      </c>
      <c r="E19" s="515">
        <v>2958436</v>
      </c>
      <c r="F19" s="514">
        <v>16988</v>
      </c>
      <c r="G19" s="514">
        <v>67936</v>
      </c>
      <c r="H19" s="526" t="s">
        <v>18</v>
      </c>
    </row>
    <row r="20" spans="1:10" s="265" customFormat="1" ht="15" customHeight="1">
      <c r="A20" s="545" t="s">
        <v>9</v>
      </c>
      <c r="B20" s="546">
        <v>0</v>
      </c>
      <c r="C20" s="546">
        <v>0</v>
      </c>
      <c r="D20" s="547">
        <v>90534</v>
      </c>
      <c r="E20" s="547">
        <v>1086408</v>
      </c>
      <c r="F20" s="546">
        <v>8391</v>
      </c>
      <c r="G20" s="546">
        <v>33540</v>
      </c>
      <c r="H20" s="548" t="s">
        <v>19</v>
      </c>
    </row>
    <row r="21" spans="1:10" s="265" customFormat="1" ht="15" customHeight="1">
      <c r="A21" s="530" t="s">
        <v>10</v>
      </c>
      <c r="B21" s="514">
        <v>0</v>
      </c>
      <c r="C21" s="514">
        <v>0</v>
      </c>
      <c r="D21" s="515">
        <v>422510</v>
      </c>
      <c r="E21" s="515">
        <v>4436355</v>
      </c>
      <c r="F21" s="514">
        <v>20921</v>
      </c>
      <c r="G21" s="514">
        <v>82236</v>
      </c>
      <c r="H21" s="526" t="s">
        <v>20</v>
      </c>
    </row>
    <row r="22" spans="1:10" s="265" customFormat="1" ht="15" customHeight="1">
      <c r="A22" s="545" t="s">
        <v>12</v>
      </c>
      <c r="B22" s="546">
        <v>61</v>
      </c>
      <c r="C22" s="546">
        <v>22645</v>
      </c>
      <c r="D22" s="547">
        <v>118867</v>
      </c>
      <c r="E22" s="547">
        <v>1248103</v>
      </c>
      <c r="F22" s="546">
        <v>106755</v>
      </c>
      <c r="G22" s="546">
        <v>427020</v>
      </c>
      <c r="H22" s="548" t="s">
        <v>24</v>
      </c>
    </row>
    <row r="23" spans="1:10" s="265" customFormat="1" ht="15" customHeight="1" thickBot="1">
      <c r="A23" s="530" t="s">
        <v>13</v>
      </c>
      <c r="B23" s="514">
        <v>0</v>
      </c>
      <c r="C23" s="514">
        <v>0</v>
      </c>
      <c r="D23" s="515">
        <v>447384</v>
      </c>
      <c r="E23" s="515">
        <v>5368608</v>
      </c>
      <c r="F23" s="514">
        <v>16050</v>
      </c>
      <c r="G23" s="514">
        <v>65403</v>
      </c>
      <c r="H23" s="526" t="s">
        <v>22</v>
      </c>
    </row>
    <row r="24" spans="1:10" s="265" customFormat="1" ht="24" customHeight="1" thickBot="1">
      <c r="A24" s="450" t="s">
        <v>0</v>
      </c>
      <c r="B24" s="441">
        <f>SUM(B9:B23)</f>
        <v>279959</v>
      </c>
      <c r="C24" s="441">
        <f t="shared" ref="C24:G24" si="0">SUM(C9:C23)</f>
        <v>127522975</v>
      </c>
      <c r="D24" s="441">
        <f t="shared" si="0"/>
        <v>3606778</v>
      </c>
      <c r="E24" s="441">
        <f t="shared" si="0"/>
        <v>40013638</v>
      </c>
      <c r="F24" s="441">
        <f t="shared" si="0"/>
        <v>498796</v>
      </c>
      <c r="G24" s="441">
        <f t="shared" si="0"/>
        <v>2364689</v>
      </c>
      <c r="H24" s="735" t="s">
        <v>1</v>
      </c>
    </row>
    <row r="25" spans="1:10" s="6" customFormat="1" ht="16.5" customHeight="1">
      <c r="A25" s="882"/>
      <c r="B25" s="882"/>
      <c r="C25" s="882"/>
      <c r="D25" s="882"/>
      <c r="E25" s="78"/>
      <c r="F25" s="78"/>
      <c r="G25" s="78"/>
      <c r="H25" s="185"/>
    </row>
    <row r="26" spans="1:10" ht="14.25">
      <c r="B26" s="6"/>
      <c r="C26" s="6"/>
      <c r="D26" s="6"/>
      <c r="E26" s="6"/>
      <c r="H26" s="173"/>
      <c r="J26" s="6"/>
    </row>
    <row r="27" spans="1:10" ht="15">
      <c r="A27" s="501"/>
      <c r="B27" s="6"/>
      <c r="C27" s="6"/>
      <c r="D27" s="6"/>
      <c r="E27" s="6"/>
      <c r="F27" s="903"/>
      <c r="G27" s="903"/>
      <c r="H27" s="903"/>
      <c r="J27" s="6"/>
    </row>
    <row r="28" spans="1:10">
      <c r="J28" s="6"/>
    </row>
    <row r="29" spans="1:10">
      <c r="F29" s="3"/>
      <c r="J29" s="6"/>
    </row>
    <row r="30" spans="1:10">
      <c r="J30" s="6"/>
    </row>
    <row r="31" spans="1:10">
      <c r="J31" s="6"/>
    </row>
    <row r="32" spans="1:10">
      <c r="J32" s="6"/>
    </row>
    <row r="33" spans="10:10">
      <c r="J33" s="6"/>
    </row>
  </sheetData>
  <mergeCells count="11">
    <mergeCell ref="A1:H1"/>
    <mergeCell ref="A2:H2"/>
    <mergeCell ref="C4:E4"/>
    <mergeCell ref="F3:H3"/>
    <mergeCell ref="F27:H27"/>
    <mergeCell ref="A25:D25"/>
    <mergeCell ref="B5:C5"/>
    <mergeCell ref="B6:C6"/>
    <mergeCell ref="D5:E5"/>
    <mergeCell ref="D6:E6"/>
    <mergeCell ref="A4:B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A1:J27"/>
  <sheetViews>
    <sheetView rightToLeft="1" zoomScale="70" zoomScaleNormal="70" zoomScaleSheetLayoutView="100" workbookViewId="0">
      <selection activeCell="F17" sqref="F17"/>
    </sheetView>
  </sheetViews>
  <sheetFormatPr defaultRowHeight="12.75"/>
  <cols>
    <col min="1" max="1" width="8.85546875" customWidth="1"/>
    <col min="2" max="2" width="11.5703125" customWidth="1"/>
    <col min="3" max="3" width="13.28515625" customWidth="1"/>
    <col min="4" max="4" width="11.7109375" customWidth="1"/>
    <col min="5" max="5" width="13" bestFit="1" customWidth="1"/>
    <col min="6" max="6" width="11.7109375" customWidth="1"/>
    <col min="7" max="7" width="11.5703125" bestFit="1" customWidth="1"/>
    <col min="8" max="8" width="11.42578125" bestFit="1" customWidth="1"/>
    <col min="9" max="9" width="11.85546875" customWidth="1"/>
    <col min="10" max="10" width="18.140625" customWidth="1"/>
    <col min="11" max="16" width="10.7109375" customWidth="1"/>
  </cols>
  <sheetData>
    <row r="1" spans="1:10" ht="16.5" customHeight="1">
      <c r="A1" s="838" t="s">
        <v>475</v>
      </c>
      <c r="B1" s="838"/>
      <c r="C1" s="838"/>
      <c r="D1" s="838"/>
      <c r="E1" s="838"/>
      <c r="F1" s="838"/>
      <c r="G1" s="838"/>
      <c r="H1" s="838"/>
      <c r="I1" s="838"/>
      <c r="J1" s="838"/>
    </row>
    <row r="2" spans="1:10" ht="15">
      <c r="A2" s="841" t="s">
        <v>467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s="6" customFormat="1" ht="15">
      <c r="A3" s="189"/>
      <c r="B3" s="189"/>
      <c r="C3" s="189"/>
      <c r="D3" s="189"/>
      <c r="E3" s="189"/>
      <c r="F3" s="189"/>
      <c r="G3" s="189"/>
      <c r="H3" s="189"/>
      <c r="I3" s="189"/>
      <c r="J3" s="202" t="s">
        <v>204</v>
      </c>
    </row>
    <row r="4" spans="1:10" ht="26.25" customHeight="1" thickBot="1">
      <c r="A4" s="896" t="s">
        <v>386</v>
      </c>
      <c r="B4" s="896"/>
      <c r="C4" s="896"/>
      <c r="D4" s="896"/>
      <c r="E4" s="24"/>
      <c r="F4" s="870" t="s">
        <v>263</v>
      </c>
      <c r="G4" s="870"/>
      <c r="H4" s="870"/>
      <c r="I4" s="870"/>
      <c r="J4" s="870"/>
    </row>
    <row r="5" spans="1:10" ht="15" customHeight="1">
      <c r="A5" s="30"/>
      <c r="B5" s="879" t="s">
        <v>67</v>
      </c>
      <c r="C5" s="879"/>
      <c r="D5" s="879" t="s">
        <v>68</v>
      </c>
      <c r="E5" s="879"/>
      <c r="F5" s="879" t="s">
        <v>69</v>
      </c>
      <c r="G5" s="879"/>
      <c r="H5" s="879" t="s">
        <v>194</v>
      </c>
      <c r="I5" s="879"/>
      <c r="J5" s="30"/>
    </row>
    <row r="6" spans="1:10" s="6" customFormat="1" ht="31.5" customHeight="1">
      <c r="A6" s="30"/>
      <c r="B6" s="838" t="s">
        <v>251</v>
      </c>
      <c r="C6" s="838"/>
      <c r="D6" s="838" t="s">
        <v>275</v>
      </c>
      <c r="E6" s="838"/>
      <c r="F6" s="838" t="s">
        <v>295</v>
      </c>
      <c r="G6" s="838"/>
      <c r="H6" s="838" t="s">
        <v>276</v>
      </c>
      <c r="I6" s="838"/>
      <c r="J6" s="30"/>
    </row>
    <row r="7" spans="1:10" ht="19.5" customHeight="1">
      <c r="A7" s="50"/>
      <c r="B7" s="297" t="s">
        <v>235</v>
      </c>
      <c r="C7" s="52" t="s">
        <v>226</v>
      </c>
      <c r="D7" s="52" t="s">
        <v>66</v>
      </c>
      <c r="E7" s="52" t="s">
        <v>226</v>
      </c>
      <c r="F7" s="52" t="s">
        <v>66</v>
      </c>
      <c r="G7" s="52" t="s">
        <v>226</v>
      </c>
      <c r="H7" s="52" t="s">
        <v>66</v>
      </c>
      <c r="I7" s="52" t="s">
        <v>226</v>
      </c>
      <c r="J7" s="31"/>
    </row>
    <row r="8" spans="1:10" s="3" customFormat="1" ht="21" customHeight="1" thickBot="1">
      <c r="A8" s="300" t="s">
        <v>48</v>
      </c>
      <c r="B8" s="637" t="s">
        <v>236</v>
      </c>
      <c r="C8" s="637" t="s">
        <v>28</v>
      </c>
      <c r="D8" s="637" t="s">
        <v>126</v>
      </c>
      <c r="E8" s="637" t="s">
        <v>28</v>
      </c>
      <c r="F8" s="637" t="s">
        <v>126</v>
      </c>
      <c r="G8" s="637" t="s">
        <v>28</v>
      </c>
      <c r="H8" s="637">
        <v>0</v>
      </c>
      <c r="I8" s="637" t="s">
        <v>28</v>
      </c>
      <c r="J8" s="730" t="s">
        <v>25</v>
      </c>
    </row>
    <row r="9" spans="1:10" s="369" customFormat="1" ht="15" customHeight="1" thickTop="1">
      <c r="A9" s="443" t="s">
        <v>350</v>
      </c>
      <c r="B9" s="451">
        <v>241</v>
      </c>
      <c r="C9" s="451">
        <v>964</v>
      </c>
      <c r="D9" s="451">
        <v>0</v>
      </c>
      <c r="E9" s="451">
        <v>0</v>
      </c>
      <c r="F9" s="451">
        <v>0</v>
      </c>
      <c r="G9" s="451">
        <v>0</v>
      </c>
      <c r="H9" s="452">
        <v>0</v>
      </c>
      <c r="I9" s="452">
        <v>0</v>
      </c>
      <c r="J9" s="453" t="s">
        <v>483</v>
      </c>
    </row>
    <row r="10" spans="1:10" s="265" customFormat="1" ht="15" customHeight="1">
      <c r="A10" s="518" t="s">
        <v>29</v>
      </c>
      <c r="B10" s="524">
        <v>2782</v>
      </c>
      <c r="C10" s="524">
        <v>6955</v>
      </c>
      <c r="D10" s="524">
        <v>0</v>
      </c>
      <c r="E10" s="524">
        <v>0</v>
      </c>
      <c r="F10" s="524">
        <v>0</v>
      </c>
      <c r="G10" s="524">
        <v>0</v>
      </c>
      <c r="H10" s="525">
        <v>7212</v>
      </c>
      <c r="I10" s="525">
        <v>21636</v>
      </c>
      <c r="J10" s="526" t="s">
        <v>30</v>
      </c>
    </row>
    <row r="11" spans="1:10" s="265" customFormat="1" ht="15" customHeight="1">
      <c r="A11" s="443" t="s">
        <v>3</v>
      </c>
      <c r="B11" s="451">
        <v>18457</v>
      </c>
      <c r="C11" s="451">
        <v>55198</v>
      </c>
      <c r="D11" s="451">
        <v>1219</v>
      </c>
      <c r="E11" s="451">
        <v>19080</v>
      </c>
      <c r="F11" s="451">
        <v>6784</v>
      </c>
      <c r="G11" s="451">
        <v>12720</v>
      </c>
      <c r="H11" s="452">
        <v>7208</v>
      </c>
      <c r="I11" s="452">
        <v>14840</v>
      </c>
      <c r="J11" s="453" t="s">
        <v>15</v>
      </c>
    </row>
    <row r="12" spans="1:10" s="265" customFormat="1" ht="15" customHeight="1">
      <c r="A12" s="520" t="s">
        <v>340</v>
      </c>
      <c r="B12" s="524">
        <v>13717</v>
      </c>
      <c r="C12" s="524">
        <v>27434</v>
      </c>
      <c r="D12" s="524">
        <v>60</v>
      </c>
      <c r="E12" s="524">
        <v>876</v>
      </c>
      <c r="F12" s="524">
        <v>13</v>
      </c>
      <c r="G12" s="524">
        <v>22</v>
      </c>
      <c r="H12" s="525">
        <v>5694</v>
      </c>
      <c r="I12" s="525">
        <v>18250</v>
      </c>
      <c r="J12" s="526" t="s">
        <v>336</v>
      </c>
    </row>
    <row r="13" spans="1:10" s="265" customFormat="1" ht="15" customHeight="1">
      <c r="A13" s="443" t="s">
        <v>4</v>
      </c>
      <c r="B13" s="451">
        <v>112419</v>
      </c>
      <c r="C13" s="451">
        <v>5907</v>
      </c>
      <c r="D13" s="451">
        <v>42494</v>
      </c>
      <c r="E13" s="451">
        <v>637410</v>
      </c>
      <c r="F13" s="451">
        <v>31672</v>
      </c>
      <c r="G13" s="451">
        <v>79180</v>
      </c>
      <c r="H13" s="452">
        <v>46876</v>
      </c>
      <c r="I13" s="452">
        <v>234980</v>
      </c>
      <c r="J13" s="453" t="s">
        <v>16</v>
      </c>
    </row>
    <row r="14" spans="1:10" s="265" customFormat="1" ht="15" customHeight="1">
      <c r="A14" s="518" t="s">
        <v>5</v>
      </c>
      <c r="B14" s="524">
        <v>14478</v>
      </c>
      <c r="C14" s="524">
        <v>36195</v>
      </c>
      <c r="D14" s="524">
        <v>4659</v>
      </c>
      <c r="E14" s="524">
        <v>60567</v>
      </c>
      <c r="F14" s="524">
        <v>2771</v>
      </c>
      <c r="G14" s="524">
        <v>10555</v>
      </c>
      <c r="H14" s="525">
        <v>21532</v>
      </c>
      <c r="I14" s="525">
        <v>86551</v>
      </c>
      <c r="J14" s="526" t="s">
        <v>23</v>
      </c>
    </row>
    <row r="15" spans="1:10" s="265" customFormat="1" ht="15" customHeight="1">
      <c r="A15" s="443" t="s">
        <v>6</v>
      </c>
      <c r="B15" s="451">
        <v>77521</v>
      </c>
      <c r="C15" s="451">
        <v>168507</v>
      </c>
      <c r="D15" s="451">
        <v>0</v>
      </c>
      <c r="E15" s="451">
        <v>0</v>
      </c>
      <c r="F15" s="451">
        <v>11166</v>
      </c>
      <c r="G15" s="451">
        <v>22332</v>
      </c>
      <c r="H15" s="452">
        <v>7057</v>
      </c>
      <c r="I15" s="452">
        <v>27488</v>
      </c>
      <c r="J15" s="453" t="s">
        <v>484</v>
      </c>
    </row>
    <row r="16" spans="1:10" s="265" customFormat="1" ht="15" customHeight="1">
      <c r="A16" s="518" t="s">
        <v>11</v>
      </c>
      <c r="B16" s="524">
        <v>65736</v>
      </c>
      <c r="C16" s="524">
        <v>138562</v>
      </c>
      <c r="D16" s="524">
        <v>1250</v>
      </c>
      <c r="E16" s="524">
        <v>12789</v>
      </c>
      <c r="F16" s="524">
        <v>5116</v>
      </c>
      <c r="G16" s="524">
        <v>9947</v>
      </c>
      <c r="H16" s="525">
        <v>8526</v>
      </c>
      <c r="I16" s="525">
        <v>45472</v>
      </c>
      <c r="J16" s="526" t="s">
        <v>21</v>
      </c>
    </row>
    <row r="17" spans="1:10" s="265" customFormat="1" ht="15" customHeight="1">
      <c r="A17" s="443" t="s">
        <v>2</v>
      </c>
      <c r="B17" s="451">
        <v>15198</v>
      </c>
      <c r="C17" s="451">
        <v>81432</v>
      </c>
      <c r="D17" s="451">
        <v>165</v>
      </c>
      <c r="E17" s="451">
        <v>2748</v>
      </c>
      <c r="F17" s="451">
        <v>687</v>
      </c>
      <c r="G17" s="451">
        <v>2748</v>
      </c>
      <c r="H17" s="452">
        <v>1557</v>
      </c>
      <c r="I17" s="452">
        <v>8244</v>
      </c>
      <c r="J17" s="453" t="s">
        <v>14</v>
      </c>
    </row>
    <row r="18" spans="1:10" s="265" customFormat="1" ht="15" customHeight="1">
      <c r="A18" s="518" t="s">
        <v>7</v>
      </c>
      <c r="B18" s="524">
        <v>26856</v>
      </c>
      <c r="C18" s="524">
        <v>77852</v>
      </c>
      <c r="D18" s="524">
        <v>6753</v>
      </c>
      <c r="E18" s="524">
        <v>94542</v>
      </c>
      <c r="F18" s="524">
        <v>5309</v>
      </c>
      <c r="G18" s="524">
        <v>21236</v>
      </c>
      <c r="H18" s="525">
        <v>49014</v>
      </c>
      <c r="I18" s="525">
        <v>191792</v>
      </c>
      <c r="J18" s="526" t="s">
        <v>17</v>
      </c>
    </row>
    <row r="19" spans="1:10" s="265" customFormat="1" ht="15" customHeight="1">
      <c r="A19" s="443" t="s">
        <v>8</v>
      </c>
      <c r="B19" s="451">
        <v>35214</v>
      </c>
      <c r="C19" s="451">
        <v>81099</v>
      </c>
      <c r="D19" s="451">
        <v>9554</v>
      </c>
      <c r="E19" s="451">
        <v>124202</v>
      </c>
      <c r="F19" s="451">
        <v>11687</v>
      </c>
      <c r="G19" s="451">
        <v>50989</v>
      </c>
      <c r="H19" s="452">
        <v>27605</v>
      </c>
      <c r="I19" s="452">
        <v>57321</v>
      </c>
      <c r="J19" s="453" t="s">
        <v>18</v>
      </c>
    </row>
    <row r="20" spans="1:10" s="265" customFormat="1" ht="15" customHeight="1">
      <c r="A20" s="518" t="s">
        <v>9</v>
      </c>
      <c r="B20" s="524">
        <v>65241</v>
      </c>
      <c r="C20" s="524">
        <v>140903</v>
      </c>
      <c r="D20" s="524">
        <v>20634</v>
      </c>
      <c r="E20" s="524">
        <v>303682</v>
      </c>
      <c r="F20" s="524">
        <v>7095</v>
      </c>
      <c r="G20" s="524">
        <v>10965</v>
      </c>
      <c r="H20" s="525">
        <v>13060</v>
      </c>
      <c r="I20" s="525">
        <v>54</v>
      </c>
      <c r="J20" s="526" t="s">
        <v>19</v>
      </c>
    </row>
    <row r="21" spans="1:10" s="265" customFormat="1" ht="15" customHeight="1">
      <c r="A21" s="443" t="s">
        <v>10</v>
      </c>
      <c r="B21" s="451">
        <v>48476</v>
      </c>
      <c r="C21" s="451">
        <v>48430</v>
      </c>
      <c r="D21" s="451">
        <v>1813</v>
      </c>
      <c r="E21" s="451">
        <v>27195</v>
      </c>
      <c r="F21" s="451">
        <v>5179</v>
      </c>
      <c r="G21" s="451">
        <v>8632</v>
      </c>
      <c r="H21" s="452">
        <v>40570</v>
      </c>
      <c r="I21" s="452">
        <v>77688</v>
      </c>
      <c r="J21" s="453" t="s">
        <v>20</v>
      </c>
    </row>
    <row r="22" spans="1:10" s="369" customFormat="1" ht="15" customHeight="1">
      <c r="A22" s="518" t="s">
        <v>12</v>
      </c>
      <c r="B22" s="524">
        <v>48743</v>
      </c>
      <c r="C22" s="524">
        <v>97486</v>
      </c>
      <c r="D22" s="524">
        <v>0</v>
      </c>
      <c r="E22" s="524">
        <v>0</v>
      </c>
      <c r="F22" s="524">
        <v>6470</v>
      </c>
      <c r="G22" s="524">
        <v>11646</v>
      </c>
      <c r="H22" s="525">
        <v>19410</v>
      </c>
      <c r="I22" s="525">
        <v>58230</v>
      </c>
      <c r="J22" s="526" t="s">
        <v>24</v>
      </c>
    </row>
    <row r="23" spans="1:10" s="369" customFormat="1" ht="15" customHeight="1" thickBot="1">
      <c r="A23" s="731" t="s">
        <v>13</v>
      </c>
      <c r="B23" s="732">
        <v>72792</v>
      </c>
      <c r="C23" s="732">
        <v>206868</v>
      </c>
      <c r="D23" s="732">
        <v>0</v>
      </c>
      <c r="E23" s="732">
        <v>0</v>
      </c>
      <c r="F23" s="732">
        <v>0</v>
      </c>
      <c r="G23" s="732">
        <v>0</v>
      </c>
      <c r="H23" s="733">
        <v>13439</v>
      </c>
      <c r="I23" s="733">
        <v>52632</v>
      </c>
      <c r="J23" s="734" t="s">
        <v>22</v>
      </c>
    </row>
    <row r="24" spans="1:10" s="369" customFormat="1" ht="24" customHeight="1" thickBot="1">
      <c r="A24" s="450" t="s">
        <v>0</v>
      </c>
      <c r="B24" s="454">
        <f>SUM(B9:B23)</f>
        <v>617871</v>
      </c>
      <c r="C24" s="454">
        <f t="shared" ref="C24:I24" si="0">SUM(C9:C23)</f>
        <v>1173792</v>
      </c>
      <c r="D24" s="454">
        <f t="shared" si="0"/>
        <v>88601</v>
      </c>
      <c r="E24" s="454">
        <f t="shared" si="0"/>
        <v>1283091</v>
      </c>
      <c r="F24" s="454">
        <f t="shared" si="0"/>
        <v>93949</v>
      </c>
      <c r="G24" s="454">
        <f t="shared" si="0"/>
        <v>240972</v>
      </c>
      <c r="H24" s="454">
        <f t="shared" si="0"/>
        <v>268760</v>
      </c>
      <c r="I24" s="454">
        <f t="shared" si="0"/>
        <v>895178</v>
      </c>
      <c r="J24" s="455" t="s">
        <v>1</v>
      </c>
    </row>
    <row r="25" spans="1:10" s="6" customFormat="1" ht="24" customHeight="1">
      <c r="A25" s="882"/>
      <c r="B25" s="882"/>
      <c r="C25" s="882"/>
      <c r="D25" s="882"/>
      <c r="E25" s="882"/>
      <c r="F25" s="882"/>
      <c r="G25" s="882"/>
      <c r="H25" s="882"/>
      <c r="I25" s="78"/>
      <c r="J25" s="50"/>
    </row>
    <row r="26" spans="1:10" ht="14.25">
      <c r="C26" s="6"/>
      <c r="D26" s="6"/>
      <c r="E26" s="6"/>
      <c r="F26" s="6"/>
      <c r="G26" s="6"/>
      <c r="H26" s="5"/>
      <c r="I26" s="5"/>
      <c r="J26" s="173"/>
    </row>
    <row r="27" spans="1:10" ht="15" customHeight="1">
      <c r="A27" s="902"/>
      <c r="B27" s="902"/>
      <c r="C27" s="6"/>
      <c r="D27" s="6"/>
      <c r="E27" s="6"/>
      <c r="F27" s="6"/>
      <c r="G27" s="74"/>
      <c r="H27" s="5"/>
      <c r="I27" s="6"/>
      <c r="J27" s="620"/>
    </row>
  </sheetData>
  <mergeCells count="14">
    <mergeCell ref="A27:B27"/>
    <mergeCell ref="A1:J1"/>
    <mergeCell ref="A2:J2"/>
    <mergeCell ref="A4:D4"/>
    <mergeCell ref="A25:H25"/>
    <mergeCell ref="H6:I6"/>
    <mergeCell ref="H5:I5"/>
    <mergeCell ref="F5:G5"/>
    <mergeCell ref="F6:G6"/>
    <mergeCell ref="D5:E5"/>
    <mergeCell ref="D6:E6"/>
    <mergeCell ref="B5:C5"/>
    <mergeCell ref="F4:J4"/>
    <mergeCell ref="B6:C6"/>
  </mergeCells>
  <phoneticPr fontId="3" type="noConversion"/>
  <printOptions horizontalCentered="1" verticalCentered="1"/>
  <pageMargins left="0.65" right="0.3" top="0.8" bottom="0.82" header="0.19685039370078741" footer="0.78740157480314965"/>
  <pageSetup paperSize="9" scale="95" orientation="landscape" r:id="rId1"/>
  <headerFooter alignWithMargins="0"/>
  <ignoredErrors>
    <ignoredError sqref="H2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A1:P27"/>
  <sheetViews>
    <sheetView rightToLeft="1" zoomScale="80" zoomScaleNormal="80" zoomScaleSheetLayoutView="100" workbookViewId="0">
      <selection activeCell="F17" sqref="F17"/>
    </sheetView>
  </sheetViews>
  <sheetFormatPr defaultRowHeight="12.75"/>
  <cols>
    <col min="1" max="1" width="11.28515625" customWidth="1"/>
    <col min="2" max="2" width="10.28515625" customWidth="1"/>
    <col min="3" max="3" width="11.5703125" customWidth="1"/>
    <col min="4" max="4" width="10" customWidth="1"/>
    <col min="5" max="5" width="13.7109375" customWidth="1"/>
    <col min="6" max="6" width="13.5703125" customWidth="1"/>
    <col min="7" max="7" width="16.7109375" customWidth="1"/>
    <col min="8" max="8" width="18.28515625" customWidth="1"/>
    <col min="9" max="9" width="15.140625" customWidth="1"/>
    <col min="10" max="10" width="9.85546875" customWidth="1"/>
    <col min="11" max="11" width="11.140625" customWidth="1"/>
    <col min="12" max="12" width="10" customWidth="1"/>
    <col min="13" max="13" width="4.140625" customWidth="1"/>
    <col min="15" max="15" width="18.42578125" customWidth="1"/>
    <col min="16" max="16" width="22.42578125" customWidth="1"/>
  </cols>
  <sheetData>
    <row r="1" spans="1:16" ht="21" customHeight="1">
      <c r="A1" s="838" t="s">
        <v>424</v>
      </c>
      <c r="B1" s="838"/>
      <c r="C1" s="838"/>
      <c r="D1" s="838"/>
      <c r="E1" s="838"/>
      <c r="F1" s="838"/>
      <c r="G1" s="838"/>
      <c r="H1" s="838"/>
    </row>
    <row r="2" spans="1:16" ht="14.25" customHeight="1">
      <c r="A2" s="853" t="s">
        <v>404</v>
      </c>
      <c r="B2" s="853"/>
      <c r="C2" s="853"/>
      <c r="D2" s="853"/>
      <c r="E2" s="853"/>
      <c r="F2" s="853"/>
      <c r="G2" s="853"/>
    </row>
    <row r="3" spans="1:16" ht="16.5" customHeight="1">
      <c r="A3" s="853"/>
      <c r="B3" s="853"/>
      <c r="C3" s="853"/>
      <c r="D3" s="853"/>
      <c r="E3" s="853"/>
      <c r="F3" s="853"/>
      <c r="G3" s="853"/>
      <c r="H3" s="201" t="s">
        <v>408</v>
      </c>
    </row>
    <row r="4" spans="1:16" ht="6" customHeight="1">
      <c r="A4" s="852"/>
      <c r="B4" s="852"/>
      <c r="C4" s="17"/>
      <c r="D4" s="853"/>
      <c r="E4" s="853"/>
      <c r="F4" s="853"/>
      <c r="G4" s="18"/>
      <c r="H4" s="18"/>
    </row>
    <row r="5" spans="1:16" ht="17.25" customHeight="1" thickBot="1">
      <c r="A5" s="854" t="s">
        <v>367</v>
      </c>
      <c r="B5" s="854"/>
      <c r="C5" s="854"/>
      <c r="D5" s="24"/>
      <c r="E5" s="24"/>
      <c r="F5" s="851" t="s">
        <v>309</v>
      </c>
      <c r="G5" s="851"/>
      <c r="H5" s="25" t="s">
        <v>72</v>
      </c>
    </row>
    <row r="6" spans="1:16" ht="15" customHeight="1">
      <c r="A6" s="26"/>
      <c r="B6" s="70" t="s">
        <v>65</v>
      </c>
      <c r="C6" s="70" t="s">
        <v>73</v>
      </c>
      <c r="D6" s="70" t="s">
        <v>74</v>
      </c>
      <c r="E6" s="70" t="s">
        <v>75</v>
      </c>
      <c r="F6" s="70" t="s">
        <v>76</v>
      </c>
      <c r="G6" s="70" t="s">
        <v>77</v>
      </c>
      <c r="H6" s="26"/>
    </row>
    <row r="7" spans="1:16" ht="38.25" customHeight="1">
      <c r="A7" s="18"/>
      <c r="B7" s="75" t="s">
        <v>27</v>
      </c>
      <c r="C7" s="163" t="s">
        <v>155</v>
      </c>
      <c r="D7" s="163" t="s">
        <v>140</v>
      </c>
      <c r="E7" s="75" t="s">
        <v>131</v>
      </c>
      <c r="F7" s="75" t="s">
        <v>132</v>
      </c>
      <c r="G7" s="215" t="s">
        <v>331</v>
      </c>
      <c r="H7" s="18"/>
    </row>
    <row r="8" spans="1:16" ht="15" customHeight="1">
      <c r="A8" s="26" t="s">
        <v>78</v>
      </c>
      <c r="B8" s="33" t="s">
        <v>128</v>
      </c>
      <c r="C8" s="14" t="s">
        <v>128</v>
      </c>
      <c r="D8" s="14" t="s">
        <v>128</v>
      </c>
      <c r="E8" s="33" t="s">
        <v>127</v>
      </c>
      <c r="F8" s="33" t="s">
        <v>127</v>
      </c>
      <c r="G8" s="33"/>
      <c r="H8" s="26" t="s">
        <v>25</v>
      </c>
      <c r="L8" s="6"/>
      <c r="N8" s="7"/>
      <c r="P8" s="7"/>
    </row>
    <row r="9" spans="1:16" s="369" customFormat="1" ht="15" customHeight="1">
      <c r="A9" s="362" t="s">
        <v>350</v>
      </c>
      <c r="B9" s="390">
        <v>144</v>
      </c>
      <c r="C9" s="364">
        <v>1413</v>
      </c>
      <c r="D9" s="364">
        <v>0</v>
      </c>
      <c r="E9" s="364">
        <v>39811</v>
      </c>
      <c r="F9" s="390">
        <v>36347</v>
      </c>
      <c r="G9" s="390">
        <v>12176413</v>
      </c>
      <c r="H9" s="371" t="s">
        <v>483</v>
      </c>
      <c r="L9" s="375"/>
      <c r="M9" s="375"/>
      <c r="N9" s="375"/>
    </row>
    <row r="10" spans="1:16" s="265" customFormat="1" ht="15" customHeight="1">
      <c r="A10" s="543" t="s">
        <v>29</v>
      </c>
      <c r="B10" s="562">
        <v>434</v>
      </c>
      <c r="C10" s="553">
        <v>4037</v>
      </c>
      <c r="D10" s="553">
        <v>0</v>
      </c>
      <c r="E10" s="553">
        <v>117151</v>
      </c>
      <c r="F10" s="562">
        <v>126846</v>
      </c>
      <c r="G10" s="562">
        <v>51998265</v>
      </c>
      <c r="H10" s="479" t="s">
        <v>30</v>
      </c>
      <c r="L10" s="376"/>
      <c r="M10" s="376"/>
      <c r="N10" s="376"/>
    </row>
    <row r="11" spans="1:16" s="265" customFormat="1" ht="15" customHeight="1">
      <c r="A11" s="362" t="s">
        <v>3</v>
      </c>
      <c r="B11" s="563">
        <v>708</v>
      </c>
      <c r="C11" s="552">
        <v>4948</v>
      </c>
      <c r="D11" s="552">
        <v>1</v>
      </c>
      <c r="E11" s="552">
        <v>188864</v>
      </c>
      <c r="F11" s="563">
        <v>155829</v>
      </c>
      <c r="G11" s="563">
        <v>46841922</v>
      </c>
      <c r="H11" s="371" t="s">
        <v>15</v>
      </c>
      <c r="L11" s="376"/>
      <c r="N11" s="376"/>
    </row>
    <row r="12" spans="1:16" s="265" customFormat="1" ht="15" customHeight="1">
      <c r="A12" s="543" t="s">
        <v>335</v>
      </c>
      <c r="B12" s="562">
        <v>284</v>
      </c>
      <c r="C12" s="553">
        <v>1559</v>
      </c>
      <c r="D12" s="553">
        <v>1</v>
      </c>
      <c r="E12" s="553">
        <v>82212</v>
      </c>
      <c r="F12" s="562">
        <v>65812</v>
      </c>
      <c r="G12" s="562">
        <v>23876652</v>
      </c>
      <c r="H12" s="479" t="s">
        <v>336</v>
      </c>
      <c r="L12" s="376"/>
      <c r="N12" s="376"/>
    </row>
    <row r="13" spans="1:16" s="265" customFormat="1" ht="15" customHeight="1">
      <c r="A13" s="362" t="s">
        <v>4</v>
      </c>
      <c r="B13" s="563">
        <v>4465</v>
      </c>
      <c r="C13" s="552">
        <v>41844</v>
      </c>
      <c r="D13" s="552">
        <v>5</v>
      </c>
      <c r="E13" s="552">
        <v>1240414</v>
      </c>
      <c r="F13" s="563">
        <v>1449271</v>
      </c>
      <c r="G13" s="563">
        <v>579932205</v>
      </c>
      <c r="H13" s="367" t="s">
        <v>16</v>
      </c>
      <c r="L13" s="376"/>
      <c r="N13" s="376"/>
    </row>
    <row r="14" spans="1:16" s="265" customFormat="1" ht="15" customHeight="1">
      <c r="A14" s="543" t="s">
        <v>5</v>
      </c>
      <c r="B14" s="562">
        <v>655</v>
      </c>
      <c r="C14" s="553">
        <v>4435</v>
      </c>
      <c r="D14" s="553">
        <v>1</v>
      </c>
      <c r="E14" s="553">
        <v>170211</v>
      </c>
      <c r="F14" s="562">
        <v>136133</v>
      </c>
      <c r="G14" s="562">
        <v>53049683</v>
      </c>
      <c r="H14" s="479" t="s">
        <v>23</v>
      </c>
      <c r="L14" s="376"/>
      <c r="N14" s="376"/>
    </row>
    <row r="15" spans="1:16" s="265" customFormat="1" ht="15" customHeight="1">
      <c r="A15" s="362" t="s">
        <v>6</v>
      </c>
      <c r="B15" s="563">
        <v>903</v>
      </c>
      <c r="C15" s="552">
        <v>6303</v>
      </c>
      <c r="D15" s="552">
        <v>2</v>
      </c>
      <c r="E15" s="552">
        <v>209469</v>
      </c>
      <c r="F15" s="563">
        <v>205432</v>
      </c>
      <c r="G15" s="563">
        <v>69295248</v>
      </c>
      <c r="H15" s="367" t="s">
        <v>484</v>
      </c>
      <c r="L15" s="376"/>
      <c r="N15" s="376"/>
    </row>
    <row r="16" spans="1:16" s="265" customFormat="1" ht="14.25" customHeight="1">
      <c r="A16" s="543" t="s">
        <v>11</v>
      </c>
      <c r="B16" s="562">
        <v>695</v>
      </c>
      <c r="C16" s="553">
        <v>4533</v>
      </c>
      <c r="D16" s="553">
        <v>2</v>
      </c>
      <c r="E16" s="553">
        <v>172502</v>
      </c>
      <c r="F16" s="562">
        <v>156877</v>
      </c>
      <c r="G16" s="562">
        <v>53287641</v>
      </c>
      <c r="H16" s="479" t="s">
        <v>21</v>
      </c>
      <c r="L16" s="376"/>
      <c r="N16" s="376"/>
    </row>
    <row r="17" spans="1:16" s="377" customFormat="1" ht="15" customHeight="1">
      <c r="A17" s="557" t="s">
        <v>2</v>
      </c>
      <c r="B17" s="564">
        <v>172</v>
      </c>
      <c r="C17" s="565">
        <v>879</v>
      </c>
      <c r="D17" s="565">
        <v>0</v>
      </c>
      <c r="E17" s="565">
        <v>50283</v>
      </c>
      <c r="F17" s="564">
        <v>36109</v>
      </c>
      <c r="G17" s="563">
        <v>11124127</v>
      </c>
      <c r="H17" s="367" t="s">
        <v>14</v>
      </c>
      <c r="L17" s="378"/>
      <c r="N17" s="378"/>
      <c r="O17" s="378"/>
      <c r="P17" s="378"/>
    </row>
    <row r="18" spans="1:16" s="265" customFormat="1" ht="18" customHeight="1">
      <c r="A18" s="543" t="s">
        <v>7</v>
      </c>
      <c r="B18" s="562">
        <v>1488</v>
      </c>
      <c r="C18" s="553">
        <v>9385</v>
      </c>
      <c r="D18" s="553">
        <v>0</v>
      </c>
      <c r="E18" s="553">
        <v>352560</v>
      </c>
      <c r="F18" s="562">
        <v>277424</v>
      </c>
      <c r="G18" s="562">
        <v>127081923</v>
      </c>
      <c r="H18" s="479" t="s">
        <v>17</v>
      </c>
      <c r="L18" s="376"/>
      <c r="N18" s="376"/>
    </row>
    <row r="19" spans="1:16" s="265" customFormat="1" ht="15" customHeight="1">
      <c r="A19" s="362" t="s">
        <v>8</v>
      </c>
      <c r="B19" s="563">
        <v>731</v>
      </c>
      <c r="C19" s="552">
        <v>4270</v>
      </c>
      <c r="D19" s="552">
        <v>0</v>
      </c>
      <c r="E19" s="552">
        <v>187532</v>
      </c>
      <c r="F19" s="563">
        <v>131270</v>
      </c>
      <c r="G19" s="563">
        <v>42324828</v>
      </c>
      <c r="H19" s="367" t="s">
        <v>18</v>
      </c>
      <c r="L19" s="376"/>
      <c r="N19" s="376"/>
    </row>
    <row r="20" spans="1:16" s="265" customFormat="1" ht="15" customHeight="1">
      <c r="A20" s="543" t="s">
        <v>9</v>
      </c>
      <c r="B20" s="562">
        <v>483</v>
      </c>
      <c r="C20" s="553">
        <v>3093</v>
      </c>
      <c r="D20" s="553">
        <v>0</v>
      </c>
      <c r="E20" s="553">
        <v>118233</v>
      </c>
      <c r="F20" s="562">
        <v>93298</v>
      </c>
      <c r="G20" s="562">
        <v>32133840</v>
      </c>
      <c r="H20" s="479" t="s">
        <v>19</v>
      </c>
      <c r="L20" s="376"/>
      <c r="N20" s="376"/>
    </row>
    <row r="21" spans="1:16" s="265" customFormat="1" ht="15" customHeight="1">
      <c r="A21" s="362" t="s">
        <v>10</v>
      </c>
      <c r="B21" s="563">
        <v>877</v>
      </c>
      <c r="C21" s="552">
        <v>4996</v>
      </c>
      <c r="D21" s="552">
        <v>0</v>
      </c>
      <c r="E21" s="552">
        <v>210370</v>
      </c>
      <c r="F21" s="563">
        <v>156914</v>
      </c>
      <c r="G21" s="563">
        <v>39615462</v>
      </c>
      <c r="H21" s="367" t="s">
        <v>20</v>
      </c>
      <c r="L21" s="376"/>
      <c r="N21" s="376"/>
    </row>
    <row r="22" spans="1:16" s="265" customFormat="1" ht="15" customHeight="1">
      <c r="A22" s="543" t="s">
        <v>12</v>
      </c>
      <c r="B22" s="562">
        <v>284</v>
      </c>
      <c r="C22" s="553">
        <v>1262</v>
      </c>
      <c r="D22" s="553">
        <v>0</v>
      </c>
      <c r="E22" s="553">
        <v>67988</v>
      </c>
      <c r="F22" s="562">
        <v>47723</v>
      </c>
      <c r="G22" s="562">
        <v>19067294</v>
      </c>
      <c r="H22" s="479" t="s">
        <v>24</v>
      </c>
      <c r="L22" s="376"/>
      <c r="N22" s="376"/>
    </row>
    <row r="23" spans="1:16" s="265" customFormat="1" ht="14.25" customHeight="1" thickBot="1">
      <c r="A23" s="362" t="s">
        <v>13</v>
      </c>
      <c r="B23" s="563">
        <v>873</v>
      </c>
      <c r="C23" s="552">
        <v>5278</v>
      </c>
      <c r="D23" s="552">
        <v>0</v>
      </c>
      <c r="E23" s="552">
        <v>213124</v>
      </c>
      <c r="F23" s="563">
        <v>235422</v>
      </c>
      <c r="G23" s="563">
        <v>92765943</v>
      </c>
      <c r="H23" s="367" t="s">
        <v>22</v>
      </c>
      <c r="K23" s="376"/>
      <c r="L23" s="376"/>
      <c r="N23" s="376"/>
    </row>
    <row r="24" spans="1:16" s="592" customFormat="1" ht="15" customHeight="1" thickBot="1">
      <c r="A24" s="594" t="s">
        <v>0</v>
      </c>
      <c r="B24" s="397">
        <f t="shared" ref="B24:G24" si="0">SUM(B9:B23)</f>
        <v>13196</v>
      </c>
      <c r="C24" s="397">
        <f t="shared" si="0"/>
        <v>98235</v>
      </c>
      <c r="D24" s="397">
        <f t="shared" si="0"/>
        <v>12</v>
      </c>
      <c r="E24" s="397">
        <f t="shared" si="0"/>
        <v>3420724</v>
      </c>
      <c r="F24" s="397">
        <f t="shared" si="0"/>
        <v>3310707</v>
      </c>
      <c r="G24" s="397">
        <f t="shared" si="0"/>
        <v>1254571446</v>
      </c>
      <c r="H24" s="595" t="s">
        <v>1</v>
      </c>
      <c r="L24" s="593"/>
      <c r="N24" s="593"/>
      <c r="P24" s="593"/>
    </row>
    <row r="25" spans="1:16" ht="18" customHeight="1">
      <c r="A25" s="850"/>
      <c r="B25" s="850"/>
      <c r="C25" s="850"/>
      <c r="D25" s="850"/>
      <c r="L25" s="5"/>
      <c r="N25" s="5"/>
      <c r="P25" s="5"/>
    </row>
    <row r="26" spans="1:16" ht="15.75" customHeight="1">
      <c r="B26" s="6"/>
      <c r="C26" s="22"/>
      <c r="D26" s="22"/>
      <c r="E26" s="22"/>
      <c r="F26" s="22"/>
      <c r="G26" s="22"/>
      <c r="H26" s="6"/>
      <c r="P26" s="5"/>
    </row>
    <row r="27" spans="1:16" ht="16.5" customHeight="1">
      <c r="C27" s="6"/>
      <c r="D27" s="5"/>
      <c r="E27" s="5"/>
      <c r="I27" s="6"/>
    </row>
  </sheetData>
  <mergeCells count="7">
    <mergeCell ref="A25:D25"/>
    <mergeCell ref="A1:H1"/>
    <mergeCell ref="F5:G5"/>
    <mergeCell ref="A4:B4"/>
    <mergeCell ref="D4:F4"/>
    <mergeCell ref="A5:C5"/>
    <mergeCell ref="A2:G3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A1:J29"/>
  <sheetViews>
    <sheetView rightToLeft="1" zoomScaleNormal="100" zoomScaleSheetLayoutView="106" workbookViewId="0">
      <selection activeCell="F17" sqref="F17"/>
    </sheetView>
  </sheetViews>
  <sheetFormatPr defaultRowHeight="12.75"/>
  <cols>
    <col min="1" max="1" width="11.140625" customWidth="1"/>
    <col min="2" max="2" width="11.7109375" customWidth="1"/>
    <col min="3" max="3" width="14" customWidth="1"/>
    <col min="4" max="4" width="16.28515625" customWidth="1"/>
    <col min="5" max="5" width="15.140625" customWidth="1"/>
    <col min="6" max="6" width="14.140625" customWidth="1"/>
    <col min="7" max="7" width="15.140625" customWidth="1"/>
    <col min="8" max="8" width="16.85546875" customWidth="1"/>
    <col min="9" max="18" width="10.7109375" customWidth="1"/>
  </cols>
  <sheetData>
    <row r="1" spans="1:10" ht="15" customHeight="1">
      <c r="A1" s="838" t="s">
        <v>473</v>
      </c>
      <c r="B1" s="838"/>
      <c r="C1" s="838"/>
      <c r="D1" s="838"/>
      <c r="E1" s="838"/>
      <c r="F1" s="838"/>
      <c r="G1" s="838"/>
      <c r="H1" s="838"/>
    </row>
    <row r="2" spans="1:10" ht="17.25" customHeight="1">
      <c r="A2" s="841" t="s">
        <v>478</v>
      </c>
      <c r="B2" s="841"/>
      <c r="C2" s="841"/>
      <c r="D2" s="841"/>
      <c r="E2" s="841"/>
      <c r="F2" s="841"/>
      <c r="G2" s="841"/>
      <c r="H2" s="841"/>
    </row>
    <row r="3" spans="1:10" s="6" customFormat="1" ht="27" customHeight="1">
      <c r="A3" s="189"/>
      <c r="B3" s="189"/>
      <c r="C3" s="189"/>
      <c r="D3" s="189"/>
      <c r="E3" s="189"/>
      <c r="F3" s="189"/>
      <c r="G3" s="189"/>
      <c r="H3" s="253"/>
    </row>
    <row r="4" spans="1:10" ht="31.5" customHeight="1" thickBot="1">
      <c r="A4" s="896" t="s">
        <v>384</v>
      </c>
      <c r="B4" s="896"/>
      <c r="C4" s="110" t="s">
        <v>388</v>
      </c>
      <c r="D4" s="18"/>
      <c r="E4" s="18"/>
      <c r="F4" s="888" t="s">
        <v>173</v>
      </c>
      <c r="G4" s="888"/>
      <c r="H4" s="209" t="s">
        <v>315</v>
      </c>
    </row>
    <row r="5" spans="1:10" ht="15" customHeight="1">
      <c r="A5" s="37"/>
      <c r="B5" s="879" t="s">
        <v>63</v>
      </c>
      <c r="C5" s="879"/>
      <c r="D5" s="140" t="s">
        <v>168</v>
      </c>
      <c r="E5" s="140"/>
      <c r="F5" s="590" t="s">
        <v>64</v>
      </c>
      <c r="G5" s="108"/>
      <c r="H5" s="37"/>
    </row>
    <row r="6" spans="1:10" s="6" customFormat="1" ht="15" customHeight="1">
      <c r="A6" s="41"/>
      <c r="B6" s="838" t="s">
        <v>326</v>
      </c>
      <c r="C6" s="838"/>
      <c r="D6" s="51" t="s">
        <v>245</v>
      </c>
      <c r="E6" s="51"/>
      <c r="F6" s="588" t="s">
        <v>294</v>
      </c>
      <c r="G6" s="30"/>
      <c r="H6" s="41"/>
    </row>
    <row r="7" spans="1:10" ht="15" customHeight="1" thickBot="1">
      <c r="A7" s="339"/>
      <c r="B7" s="338" t="s">
        <v>65</v>
      </c>
      <c r="C7" s="338" t="s">
        <v>226</v>
      </c>
      <c r="D7" s="338" t="s">
        <v>237</v>
      </c>
      <c r="E7" s="338" t="s">
        <v>226</v>
      </c>
      <c r="F7" s="338" t="s">
        <v>192</v>
      </c>
      <c r="G7" s="338" t="s">
        <v>226</v>
      </c>
      <c r="H7" s="339"/>
    </row>
    <row r="8" spans="1:10" ht="15" customHeight="1" thickBot="1">
      <c r="A8" s="317" t="s">
        <v>48</v>
      </c>
      <c r="B8" s="309" t="s">
        <v>128</v>
      </c>
      <c r="C8" s="527" t="s">
        <v>28</v>
      </c>
      <c r="D8" s="527" t="s">
        <v>238</v>
      </c>
      <c r="E8" s="527" t="s">
        <v>28</v>
      </c>
      <c r="F8" s="527" t="s">
        <v>239</v>
      </c>
      <c r="G8" s="527" t="s">
        <v>28</v>
      </c>
      <c r="H8" s="317" t="s">
        <v>25</v>
      </c>
    </row>
    <row r="9" spans="1:10" s="456" customFormat="1" ht="15" customHeight="1">
      <c r="A9" s="528" t="s">
        <v>350</v>
      </c>
      <c r="B9" s="514">
        <v>5784</v>
      </c>
      <c r="C9" s="514">
        <v>204850</v>
      </c>
      <c r="D9" s="514">
        <v>96406</v>
      </c>
      <c r="E9" s="515">
        <v>703760</v>
      </c>
      <c r="F9" s="515">
        <v>183</v>
      </c>
      <c r="G9" s="514">
        <v>106140</v>
      </c>
      <c r="H9" s="529" t="s">
        <v>483</v>
      </c>
    </row>
    <row r="10" spans="1:10" s="265" customFormat="1" ht="15" customHeight="1">
      <c r="A10" s="457" t="s">
        <v>29</v>
      </c>
      <c r="B10" s="437">
        <v>12741</v>
      </c>
      <c r="C10" s="437">
        <v>420700</v>
      </c>
      <c r="D10" s="437">
        <v>78130</v>
      </c>
      <c r="E10" s="438">
        <v>625040</v>
      </c>
      <c r="F10" s="438">
        <v>517</v>
      </c>
      <c r="G10" s="437">
        <v>232650</v>
      </c>
      <c r="H10" s="444" t="s">
        <v>30</v>
      </c>
      <c r="J10" s="456"/>
    </row>
    <row r="11" spans="1:10" s="265" customFormat="1" ht="15" customHeight="1">
      <c r="A11" s="530" t="s">
        <v>3</v>
      </c>
      <c r="B11" s="514">
        <v>12296</v>
      </c>
      <c r="C11" s="514">
        <v>305280</v>
      </c>
      <c r="D11" s="514">
        <v>65724</v>
      </c>
      <c r="E11" s="515">
        <v>460059</v>
      </c>
      <c r="F11" s="515">
        <v>0</v>
      </c>
      <c r="G11" s="515">
        <v>0</v>
      </c>
      <c r="H11" s="519" t="s">
        <v>15</v>
      </c>
      <c r="J11" s="456"/>
    </row>
    <row r="12" spans="1:10" s="265" customFormat="1" ht="15" customHeight="1">
      <c r="A12" s="457" t="s">
        <v>340</v>
      </c>
      <c r="B12" s="437">
        <v>4672</v>
      </c>
      <c r="C12" s="437">
        <v>263092</v>
      </c>
      <c r="D12" s="437">
        <v>43800</v>
      </c>
      <c r="E12" s="438">
        <v>175200</v>
      </c>
      <c r="F12" s="438">
        <v>0</v>
      </c>
      <c r="G12" s="438">
        <v>0</v>
      </c>
      <c r="H12" s="444" t="s">
        <v>336</v>
      </c>
      <c r="J12" s="456"/>
    </row>
    <row r="13" spans="1:10" s="265" customFormat="1" ht="15" customHeight="1">
      <c r="A13" s="530" t="s">
        <v>4</v>
      </c>
      <c r="B13" s="514">
        <v>54734</v>
      </c>
      <c r="C13" s="514">
        <v>1705186</v>
      </c>
      <c r="D13" s="514">
        <v>176446</v>
      </c>
      <c r="E13" s="515">
        <v>901344</v>
      </c>
      <c r="F13" s="515">
        <v>0</v>
      </c>
      <c r="G13" s="515">
        <v>0</v>
      </c>
      <c r="H13" s="519" t="s">
        <v>16</v>
      </c>
      <c r="J13" s="456"/>
    </row>
    <row r="14" spans="1:10" s="265" customFormat="1" ht="15" customHeight="1">
      <c r="A14" s="457" t="s">
        <v>5</v>
      </c>
      <c r="B14" s="437">
        <v>13723</v>
      </c>
      <c r="C14" s="437">
        <v>504580</v>
      </c>
      <c r="D14" s="437">
        <v>80286</v>
      </c>
      <c r="E14" s="438">
        <v>513405</v>
      </c>
      <c r="F14" s="438">
        <v>0</v>
      </c>
      <c r="G14" s="438">
        <v>0</v>
      </c>
      <c r="H14" s="444" t="s">
        <v>23</v>
      </c>
      <c r="J14" s="456"/>
    </row>
    <row r="15" spans="1:10" s="265" customFormat="1" ht="15" customHeight="1">
      <c r="A15" s="530" t="s">
        <v>6</v>
      </c>
      <c r="B15" s="514">
        <v>19272</v>
      </c>
      <c r="C15" s="514">
        <v>674513</v>
      </c>
      <c r="D15" s="514">
        <v>30924</v>
      </c>
      <c r="E15" s="515">
        <v>134004</v>
      </c>
      <c r="F15" s="515">
        <v>0</v>
      </c>
      <c r="G15" s="515">
        <v>0</v>
      </c>
      <c r="H15" s="519" t="s">
        <v>484</v>
      </c>
      <c r="J15" s="456"/>
    </row>
    <row r="16" spans="1:10" s="265" customFormat="1" ht="15" customHeight="1">
      <c r="A16" s="457" t="s">
        <v>11</v>
      </c>
      <c r="B16" s="437">
        <v>14210</v>
      </c>
      <c r="C16" s="437">
        <v>426300</v>
      </c>
      <c r="D16" s="437">
        <v>53998</v>
      </c>
      <c r="E16" s="438">
        <v>215992</v>
      </c>
      <c r="F16" s="438">
        <v>0</v>
      </c>
      <c r="G16" s="438">
        <v>0</v>
      </c>
      <c r="H16" s="444" t="s">
        <v>21</v>
      </c>
      <c r="J16" s="456"/>
    </row>
    <row r="17" spans="1:10" s="265" customFormat="1" ht="15" customHeight="1">
      <c r="A17" s="530" t="s">
        <v>2</v>
      </c>
      <c r="B17" s="514">
        <v>2198</v>
      </c>
      <c r="C17" s="514">
        <v>69616</v>
      </c>
      <c r="D17" s="514">
        <v>15572</v>
      </c>
      <c r="E17" s="515">
        <v>135568</v>
      </c>
      <c r="F17" s="515">
        <v>0</v>
      </c>
      <c r="G17" s="515">
        <v>0</v>
      </c>
      <c r="H17" s="519" t="s">
        <v>14</v>
      </c>
      <c r="J17" s="456"/>
    </row>
    <row r="18" spans="1:10" s="265" customFormat="1" ht="15" customHeight="1">
      <c r="A18" s="457" t="s">
        <v>7</v>
      </c>
      <c r="B18" s="437">
        <v>28716</v>
      </c>
      <c r="C18" s="437">
        <v>787068</v>
      </c>
      <c r="D18" s="437">
        <v>36101</v>
      </c>
      <c r="E18" s="438">
        <v>127416</v>
      </c>
      <c r="F18" s="438">
        <v>0</v>
      </c>
      <c r="G18" s="438">
        <v>0</v>
      </c>
      <c r="H18" s="444" t="s">
        <v>17</v>
      </c>
      <c r="J18" s="456"/>
    </row>
    <row r="19" spans="1:10" s="265" customFormat="1" ht="15" customHeight="1">
      <c r="A19" s="530" t="s">
        <v>8</v>
      </c>
      <c r="B19" s="514">
        <v>19107</v>
      </c>
      <c r="C19" s="514">
        <v>477675</v>
      </c>
      <c r="D19" s="514">
        <v>121011</v>
      </c>
      <c r="E19" s="515">
        <v>363033</v>
      </c>
      <c r="F19" s="515">
        <v>0</v>
      </c>
      <c r="G19" s="515">
        <v>0</v>
      </c>
      <c r="H19" s="519" t="s">
        <v>18</v>
      </c>
      <c r="J19" s="456"/>
    </row>
    <row r="20" spans="1:10" s="265" customFormat="1" ht="15" customHeight="1">
      <c r="A20" s="457" t="s">
        <v>9</v>
      </c>
      <c r="B20" s="437">
        <v>7748</v>
      </c>
      <c r="C20" s="437">
        <v>225966</v>
      </c>
      <c r="D20" s="437">
        <v>89655</v>
      </c>
      <c r="E20" s="438">
        <v>340560</v>
      </c>
      <c r="F20" s="438">
        <v>0</v>
      </c>
      <c r="G20" s="438">
        <v>0</v>
      </c>
      <c r="H20" s="444" t="s">
        <v>19</v>
      </c>
      <c r="J20" s="456"/>
    </row>
    <row r="21" spans="1:10" s="265" customFormat="1" ht="15" customHeight="1">
      <c r="A21" s="530" t="s">
        <v>10</v>
      </c>
      <c r="B21" s="514">
        <v>8632</v>
      </c>
      <c r="C21" s="514">
        <v>215800</v>
      </c>
      <c r="D21" s="514">
        <v>172680</v>
      </c>
      <c r="E21" s="515">
        <v>673440</v>
      </c>
      <c r="F21" s="515">
        <v>0</v>
      </c>
      <c r="G21" s="515">
        <v>0</v>
      </c>
      <c r="H21" s="519" t="s">
        <v>20</v>
      </c>
      <c r="J21" s="456"/>
    </row>
    <row r="22" spans="1:10" s="265" customFormat="1" ht="15" customHeight="1">
      <c r="A22" s="457" t="s">
        <v>12</v>
      </c>
      <c r="B22" s="437">
        <v>33968</v>
      </c>
      <c r="C22" s="437">
        <v>850805</v>
      </c>
      <c r="D22" s="437">
        <v>388200</v>
      </c>
      <c r="E22" s="438">
        <v>1552800</v>
      </c>
      <c r="F22" s="438">
        <v>0</v>
      </c>
      <c r="G22" s="438">
        <v>0</v>
      </c>
      <c r="H22" s="444" t="s">
        <v>24</v>
      </c>
      <c r="J22" s="456"/>
    </row>
    <row r="23" spans="1:10" s="265" customFormat="1" ht="15" customHeight="1" thickBot="1">
      <c r="A23" s="530" t="s">
        <v>13</v>
      </c>
      <c r="B23" s="514">
        <v>9288</v>
      </c>
      <c r="C23" s="514">
        <v>305472</v>
      </c>
      <c r="D23" s="514">
        <v>45408</v>
      </c>
      <c r="E23" s="515">
        <v>181632</v>
      </c>
      <c r="F23" s="515">
        <v>0</v>
      </c>
      <c r="G23" s="515">
        <v>0</v>
      </c>
      <c r="H23" s="519" t="s">
        <v>22</v>
      </c>
      <c r="J23" s="456"/>
    </row>
    <row r="24" spans="1:10" s="141" customFormat="1" ht="15.75" customHeight="1" thickBot="1">
      <c r="A24" s="736" t="s">
        <v>0</v>
      </c>
      <c r="B24" s="735">
        <f>SUM(B9:B23)</f>
        <v>247089</v>
      </c>
      <c r="C24" s="735">
        <f t="shared" ref="C24:G24" si="0">SUM(C9:C23)</f>
        <v>7436903</v>
      </c>
      <c r="D24" s="735">
        <f t="shared" si="0"/>
        <v>1494341</v>
      </c>
      <c r="E24" s="735">
        <f t="shared" si="0"/>
        <v>7103253</v>
      </c>
      <c r="F24" s="735">
        <f t="shared" si="0"/>
        <v>700</v>
      </c>
      <c r="G24" s="735">
        <f t="shared" si="0"/>
        <v>338790</v>
      </c>
      <c r="H24" s="735" t="s">
        <v>1</v>
      </c>
    </row>
    <row r="25" spans="1:10" s="6" customFormat="1" ht="15.75" customHeight="1">
      <c r="A25" s="882"/>
      <c r="B25" s="882"/>
      <c r="C25" s="882"/>
      <c r="D25" s="882"/>
      <c r="E25" s="882"/>
      <c r="F25" s="882"/>
      <c r="G25" s="78"/>
      <c r="H25" s="50"/>
    </row>
    <row r="26" spans="1:10" ht="14.25">
      <c r="C26" s="6"/>
      <c r="D26" s="6"/>
      <c r="E26" s="6"/>
      <c r="F26" s="5"/>
      <c r="G26" s="5"/>
      <c r="H26" s="173"/>
    </row>
    <row r="27" spans="1:10" ht="15" customHeight="1">
      <c r="A27" s="902"/>
      <c r="B27" s="902"/>
      <c r="C27" s="6"/>
      <c r="D27" s="6"/>
      <c r="E27" s="74"/>
      <c r="F27" s="5"/>
      <c r="G27" s="6"/>
      <c r="H27" s="254"/>
      <c r="I27" s="50"/>
    </row>
    <row r="28" spans="1:10">
      <c r="B28" s="6"/>
    </row>
    <row r="29" spans="1:10">
      <c r="G29" s="3"/>
    </row>
  </sheetData>
  <mergeCells count="8">
    <mergeCell ref="A27:B27"/>
    <mergeCell ref="A1:H1"/>
    <mergeCell ref="A2:H2"/>
    <mergeCell ref="F4:G4"/>
    <mergeCell ref="A4:B4"/>
    <mergeCell ref="B5:C5"/>
    <mergeCell ref="B6:C6"/>
    <mergeCell ref="A25:F2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0"/>
  <sheetViews>
    <sheetView rightToLeft="1" zoomScaleNormal="100" zoomScaleSheetLayoutView="100" workbookViewId="0">
      <selection activeCell="F17" sqref="F17"/>
    </sheetView>
  </sheetViews>
  <sheetFormatPr defaultRowHeight="12.75"/>
  <cols>
    <col min="1" max="1" width="9.85546875" customWidth="1"/>
    <col min="2" max="2" width="9.140625" customWidth="1"/>
    <col min="3" max="3" width="11.42578125" customWidth="1"/>
    <col min="4" max="4" width="8.42578125" bestFit="1" customWidth="1"/>
    <col min="5" max="5" width="11.28515625" bestFit="1" customWidth="1"/>
    <col min="6" max="6" width="10.42578125" customWidth="1"/>
    <col min="7" max="7" width="12.5703125" customWidth="1"/>
    <col min="8" max="8" width="14.28515625" style="6" bestFit="1" customWidth="1"/>
    <col min="9" max="9" width="16" bestFit="1" customWidth="1"/>
    <col min="10" max="10" width="7.85546875" customWidth="1"/>
  </cols>
  <sheetData>
    <row r="1" spans="1:11" ht="25.5" customHeight="1">
      <c r="A1" s="838" t="s">
        <v>475</v>
      </c>
      <c r="B1" s="838"/>
      <c r="C1" s="838"/>
      <c r="D1" s="838"/>
      <c r="E1" s="838"/>
      <c r="F1" s="838"/>
      <c r="G1" s="838"/>
      <c r="H1" s="838"/>
      <c r="I1" s="838"/>
    </row>
    <row r="2" spans="1:11" s="6" customFormat="1" ht="1.5" customHeight="1">
      <c r="A2" s="739"/>
      <c r="B2" s="739"/>
      <c r="C2" s="739"/>
      <c r="D2" s="739"/>
      <c r="E2" s="739"/>
      <c r="F2" s="739"/>
      <c r="G2" s="739"/>
      <c r="H2" s="739"/>
      <c r="I2" s="739"/>
    </row>
    <row r="3" spans="1:11" ht="24.75" customHeight="1">
      <c r="A3" s="841" t="s">
        <v>479</v>
      </c>
      <c r="B3" s="841"/>
      <c r="C3" s="841"/>
      <c r="D3" s="841"/>
      <c r="E3" s="841"/>
      <c r="F3" s="841"/>
      <c r="G3" s="841"/>
      <c r="H3" s="841"/>
      <c r="I3" s="841"/>
    </row>
    <row r="4" spans="1:11" ht="24.75" customHeight="1" thickBot="1">
      <c r="A4" s="896" t="s">
        <v>381</v>
      </c>
      <c r="B4" s="896"/>
      <c r="C4" s="939" t="s">
        <v>172</v>
      </c>
      <c r="D4" s="939"/>
      <c r="E4" s="939"/>
      <c r="F4" s="876" t="s">
        <v>173</v>
      </c>
      <c r="G4" s="876"/>
      <c r="H4" s="876"/>
      <c r="I4" s="209" t="s">
        <v>315</v>
      </c>
    </row>
    <row r="5" spans="1:11" ht="21" customHeight="1">
      <c r="A5" s="37"/>
      <c r="B5" s="879" t="s">
        <v>240</v>
      </c>
      <c r="C5" s="879"/>
      <c r="D5" s="879" t="s">
        <v>241</v>
      </c>
      <c r="E5" s="879"/>
      <c r="F5" s="879" t="s">
        <v>247</v>
      </c>
      <c r="G5" s="879"/>
      <c r="H5" s="737"/>
      <c r="I5" s="37"/>
    </row>
    <row r="6" spans="1:11" s="141" customFormat="1" ht="15">
      <c r="A6" s="145"/>
      <c r="B6" s="866" t="s">
        <v>246</v>
      </c>
      <c r="C6" s="866"/>
      <c r="D6" s="866" t="s">
        <v>277</v>
      </c>
      <c r="E6" s="866"/>
      <c r="F6" s="938" t="s">
        <v>327</v>
      </c>
      <c r="G6" s="938"/>
      <c r="H6" s="738"/>
      <c r="I6" s="56" t="s">
        <v>204</v>
      </c>
      <c r="J6" s="204"/>
    </row>
    <row r="7" spans="1:11" ht="30.75" thickBot="1">
      <c r="A7" s="145"/>
      <c r="B7" s="337" t="s">
        <v>186</v>
      </c>
      <c r="C7" s="337" t="s">
        <v>226</v>
      </c>
      <c r="D7" s="337" t="s">
        <v>40</v>
      </c>
      <c r="E7" s="337" t="s">
        <v>226</v>
      </c>
      <c r="F7" s="337" t="s">
        <v>186</v>
      </c>
      <c r="G7" s="337" t="s">
        <v>226</v>
      </c>
      <c r="H7" s="589" t="s">
        <v>402</v>
      </c>
      <c r="I7" s="40"/>
    </row>
    <row r="8" spans="1:11" s="3" customFormat="1" ht="29.25" customHeight="1" thickBot="1">
      <c r="A8" s="317" t="s">
        <v>48</v>
      </c>
      <c r="B8" s="309" t="s">
        <v>127</v>
      </c>
      <c r="C8" s="527"/>
      <c r="D8" s="527" t="s">
        <v>41</v>
      </c>
      <c r="E8" s="527" t="s">
        <v>184</v>
      </c>
      <c r="F8" s="527" t="s">
        <v>127</v>
      </c>
      <c r="G8" s="527" t="s">
        <v>184</v>
      </c>
      <c r="H8" s="583" t="s">
        <v>184</v>
      </c>
      <c r="I8" s="531" t="s">
        <v>25</v>
      </c>
    </row>
    <row r="9" spans="1:11" s="369" customFormat="1" ht="15">
      <c r="A9" s="574" t="s">
        <v>350</v>
      </c>
      <c r="B9" s="575">
        <v>32</v>
      </c>
      <c r="C9" s="575">
        <v>488</v>
      </c>
      <c r="D9" s="514">
        <v>6751</v>
      </c>
      <c r="E9" s="514">
        <v>172186</v>
      </c>
      <c r="F9" s="575">
        <v>0</v>
      </c>
      <c r="G9" s="575">
        <v>0</v>
      </c>
      <c r="H9" s="519">
        <f>'مواد انشائيه1'!C9+'مواد انشائيه1'!E9+'مواد انشائيه1'!G9+'مواد انشائيه2'!C9+'مواد انشائيه2'!E9+'مواد انشائيه2'!G9+'مواد انشائيه2'!I9+'مواد انشائيه3'!C9+'مواد انشائيه3'!E9+'مواد انشائيه4'!C9+'مواد انشائيه4'!E9+'مواد انشائيه4'!G9</f>
        <v>2161738</v>
      </c>
      <c r="I9" s="576" t="s">
        <v>483</v>
      </c>
      <c r="J9" s="577"/>
      <c r="K9" s="577"/>
    </row>
    <row r="10" spans="1:11" s="265" customFormat="1" ht="15" customHeight="1">
      <c r="A10" s="584" t="s">
        <v>29</v>
      </c>
      <c r="B10" s="585">
        <v>0</v>
      </c>
      <c r="C10" s="585">
        <v>0</v>
      </c>
      <c r="D10" s="546">
        <v>6010</v>
      </c>
      <c r="E10" s="546">
        <v>150250</v>
      </c>
      <c r="F10" s="585">
        <v>0</v>
      </c>
      <c r="G10" s="585">
        <v>0</v>
      </c>
      <c r="H10" s="546">
        <f>'مواد انشائيه1'!C10+'مواد انشائيه1'!E10+'مواد انشائيه1'!G10+'مواد انشائيه2'!C10+'مواد انشائيه2'!E10+'مواد انشائيه2'!G10+'مواد انشائيه2'!I10+'مواد انشائيه3'!C10+'مواد انشائيه3'!E10+'مواد انشائيه4'!C10+'مواد انشائيه4'!E10+'مواد انشائيه4'!G10</f>
        <v>3835113</v>
      </c>
      <c r="I10" s="586" t="s">
        <v>30</v>
      </c>
      <c r="J10" s="578"/>
      <c r="K10" s="578"/>
    </row>
    <row r="11" spans="1:11" s="265" customFormat="1" ht="15" customHeight="1">
      <c r="A11" s="574" t="s">
        <v>3</v>
      </c>
      <c r="B11" s="575">
        <v>0</v>
      </c>
      <c r="C11" s="575">
        <v>0</v>
      </c>
      <c r="D11" s="514">
        <v>1866</v>
      </c>
      <c r="E11" s="514">
        <v>33920</v>
      </c>
      <c r="F11" s="575">
        <v>1953</v>
      </c>
      <c r="G11" s="579">
        <v>87892</v>
      </c>
      <c r="H11" s="519">
        <f>'مواد انشائيه1'!C11+'مواد انشائيه1'!E11+'مواد انشائيه1'!G11+'مواد انشائيه2'!C11+'مواد انشائيه2'!E11+'مواد انشائيه2'!G11+'مواد انشائيه2'!I11+'مواد انشائيه3'!C11+'مواد انشائيه3'!E11+'مواد انشائيه4'!C11+'مواد انشائيه4'!E11+'مواد انشائيه4'!G11</f>
        <v>5258281</v>
      </c>
      <c r="I11" s="576" t="s">
        <v>15</v>
      </c>
      <c r="J11" s="578"/>
      <c r="K11" s="578"/>
    </row>
    <row r="12" spans="1:11" s="265" customFormat="1" ht="15" customHeight="1">
      <c r="A12" s="584" t="s">
        <v>340</v>
      </c>
      <c r="B12" s="585">
        <v>0</v>
      </c>
      <c r="C12" s="585">
        <v>0</v>
      </c>
      <c r="D12" s="546">
        <v>0</v>
      </c>
      <c r="E12" s="546">
        <v>0</v>
      </c>
      <c r="F12" s="585">
        <v>0</v>
      </c>
      <c r="G12" s="585">
        <v>0</v>
      </c>
      <c r="H12" s="546">
        <f>'مواد انشائيه1'!C12+'مواد انشائيه1'!E12+'مواد انشائيه1'!G12+'مواد انشائيه2'!C12+'مواد انشائيه2'!E12+'مواد انشائيه2'!G12+'مواد انشائيه2'!I12+'مواد انشائيه3'!C12+'مواد انشائيه3'!E12+'مواد انشائيه4'!C12+'مواد انشائيه4'!E12+'مواد انشائيه4'!G12</f>
        <v>1625755</v>
      </c>
      <c r="I12" s="586" t="s">
        <v>336</v>
      </c>
      <c r="J12" s="578"/>
      <c r="K12" s="578"/>
    </row>
    <row r="13" spans="1:11" s="265" customFormat="1" ht="15" customHeight="1">
      <c r="A13" s="574" t="s">
        <v>4</v>
      </c>
      <c r="B13" s="575">
        <v>68350</v>
      </c>
      <c r="C13" s="575">
        <v>956900</v>
      </c>
      <c r="D13" s="514">
        <v>57491</v>
      </c>
      <c r="E13" s="514">
        <v>1280068</v>
      </c>
      <c r="F13" s="575">
        <v>59332</v>
      </c>
      <c r="G13" s="579">
        <v>2260644</v>
      </c>
      <c r="H13" s="519">
        <f>'مواد انشائيه1'!C13+'مواد انشائيه1'!E13+'مواد انشائيه1'!G13+'مواد انشائيه2'!C13+'مواد انشائيه2'!E13+'مواد انشائيه2'!G13+'مواد انشائيه2'!I13+'مواد انشائيه3'!C13+'مواد انشائيه3'!E13+'مواد انشائيه4'!C13+'مواد انشائيه4'!E13+'مواد انشائيه4'!G13</f>
        <v>134803449</v>
      </c>
      <c r="I13" s="576" t="s">
        <v>16</v>
      </c>
      <c r="J13" s="578"/>
      <c r="K13" s="578"/>
    </row>
    <row r="14" spans="1:11" s="265" customFormat="1" ht="14.25" customHeight="1">
      <c r="A14" s="584" t="s">
        <v>5</v>
      </c>
      <c r="B14" s="585">
        <v>0</v>
      </c>
      <c r="C14" s="585">
        <v>0</v>
      </c>
      <c r="D14" s="546">
        <v>0</v>
      </c>
      <c r="E14" s="546">
        <v>0</v>
      </c>
      <c r="F14" s="585">
        <v>0</v>
      </c>
      <c r="G14" s="585">
        <v>0</v>
      </c>
      <c r="H14" s="546">
        <f>'مواد انشائيه1'!C14+'مواد انشائيه1'!E14+'مواد انشائيه1'!G14+'مواد انشائيه2'!C14+'مواد انشائيه2'!E14+'مواد انشائيه2'!G14+'مواد انشائيه2'!I14+'مواد انشائيه3'!C14+'مواد انشائيه3'!E14+'مواد انشائيه4'!C14+'مواد انشائيه4'!E14+'مواد انشائيه4'!G14</f>
        <v>4499467</v>
      </c>
      <c r="I14" s="586" t="s">
        <v>23</v>
      </c>
      <c r="J14" s="578"/>
      <c r="K14" s="578"/>
    </row>
    <row r="15" spans="1:11" s="265" customFormat="1" ht="15" customHeight="1">
      <c r="A15" s="574" t="s">
        <v>6</v>
      </c>
      <c r="B15" s="575">
        <v>0</v>
      </c>
      <c r="C15" s="575">
        <v>0</v>
      </c>
      <c r="D15" s="514">
        <v>0</v>
      </c>
      <c r="E15" s="514">
        <v>0</v>
      </c>
      <c r="F15" s="575">
        <v>4810</v>
      </c>
      <c r="G15" s="579">
        <v>240520</v>
      </c>
      <c r="H15" s="519">
        <f>'مواد انشائيه1'!C15+'مواد انشائيه1'!E15+'مواد انشائيه1'!G15+'مواد انشائيه2'!C15+'مواد انشائيه2'!E15+'مواد انشائيه2'!G15+'مواد انشائيه2'!I15+'مواد انشائيه3'!C15+'مواد انشائيه3'!E15+'مواد انشائيه4'!C15+'مواد انشائيه4'!E15+'مواد انشائيه4'!G15</f>
        <v>4980471</v>
      </c>
      <c r="I15" s="576" t="s">
        <v>484</v>
      </c>
      <c r="J15" s="578"/>
      <c r="K15" s="578"/>
    </row>
    <row r="16" spans="1:11" s="265" customFormat="1" ht="15" customHeight="1">
      <c r="A16" s="584" t="s">
        <v>11</v>
      </c>
      <c r="B16" s="585">
        <v>0</v>
      </c>
      <c r="C16" s="585">
        <v>0</v>
      </c>
      <c r="D16" s="546">
        <v>0</v>
      </c>
      <c r="E16" s="546">
        <v>0</v>
      </c>
      <c r="F16" s="585">
        <v>0</v>
      </c>
      <c r="G16" s="585">
        <v>0</v>
      </c>
      <c r="H16" s="546">
        <f>'مواد انشائيه1'!C16+'مواد انشائيه1'!E16+'مواد انشائيه1'!G16+'مواد انشائيه2'!C16+'مواد انشائيه2'!E16+'مواد انشائيه2'!G16+'مواد انشائيه2'!I16+'مواد انشائيه3'!C16+'مواد انشائيه3'!E16+'مواد انشائيه4'!C16+'مواد انشائيه4'!E16+'مواد انشائيه4'!G16</f>
        <v>3397827</v>
      </c>
      <c r="I16" s="586" t="s">
        <v>21</v>
      </c>
      <c r="J16" s="578"/>
      <c r="K16" s="578"/>
    </row>
    <row r="17" spans="1:11" s="265" customFormat="1" ht="15" customHeight="1">
      <c r="A17" s="574" t="s">
        <v>2</v>
      </c>
      <c r="B17" s="575">
        <v>2803</v>
      </c>
      <c r="C17" s="575">
        <v>33636</v>
      </c>
      <c r="D17" s="514">
        <v>0</v>
      </c>
      <c r="E17" s="514">
        <v>0</v>
      </c>
      <c r="F17" s="575">
        <v>550</v>
      </c>
      <c r="G17" s="579">
        <v>21068</v>
      </c>
      <c r="H17" s="519">
        <f>'مواد انشائيه1'!C17+'مواد انشائيه1'!E17+'مواد انشائيه1'!G17+'مواد انشائيه2'!C17+'مواد انشائيه2'!E17+'مواد انشائيه2'!G17+'مواد انشائيه2'!I17+'مواد انشائيه3'!C17+'مواد انشائيه3'!E17+'مواد انشائيه4'!C17+'مواد انشائيه4'!E17+'مواد انشائيه4'!G17</f>
        <v>909298</v>
      </c>
      <c r="I17" s="576" t="s">
        <v>14</v>
      </c>
      <c r="J17" s="578"/>
      <c r="K17" s="578"/>
    </row>
    <row r="18" spans="1:11" s="265" customFormat="1" ht="15" customHeight="1">
      <c r="A18" s="584" t="s">
        <v>7</v>
      </c>
      <c r="B18" s="585">
        <v>0</v>
      </c>
      <c r="C18" s="585">
        <v>0</v>
      </c>
      <c r="D18" s="546">
        <v>0</v>
      </c>
      <c r="E18" s="546">
        <v>0</v>
      </c>
      <c r="F18" s="585">
        <v>0</v>
      </c>
      <c r="G18" s="587">
        <v>0</v>
      </c>
      <c r="H18" s="546">
        <f>'مواد انشائيه1'!C18+'مواد انشائيه1'!E18+'مواد انشائيه1'!G18+'مواد انشائيه2'!C18+'مواد انشائيه2'!E18+'مواد انشائيه2'!G18+'مواد انشائيه2'!I18+'مواد انشائيه3'!C18+'مواد انشائيه3'!E18+'مواد انشائيه4'!C18+'مواد انشائيه4'!E18+'مواد انشائيه4'!G18</f>
        <v>8940757</v>
      </c>
      <c r="I18" s="586" t="s">
        <v>17</v>
      </c>
      <c r="J18" s="578"/>
      <c r="K18" s="578"/>
    </row>
    <row r="19" spans="1:11" s="265" customFormat="1" ht="15" customHeight="1">
      <c r="A19" s="574" t="s">
        <v>8</v>
      </c>
      <c r="B19" s="575">
        <v>0</v>
      </c>
      <c r="C19" s="575">
        <v>0</v>
      </c>
      <c r="D19" s="514">
        <v>0</v>
      </c>
      <c r="E19" s="514">
        <v>0</v>
      </c>
      <c r="F19" s="575">
        <v>0</v>
      </c>
      <c r="G19" s="579">
        <v>0</v>
      </c>
      <c r="H19" s="519">
        <f>'مواد انشائيه1'!C19+'مواد انشائيه1'!E19+'مواد انشائيه1'!G19+'مواد انشائيه2'!C19+'مواد انشائيه2'!E19+'مواد انشائيه2'!G19+'مواد انشائيه2'!I19+'مواد انشائيه3'!C19+'مواد انشائيه3'!E19+'مواد انشائيه4'!C19+'مواد انشائيه4'!E19+'مواد انشائيه4'!G19</f>
        <v>4698703</v>
      </c>
      <c r="I19" s="576" t="s">
        <v>18</v>
      </c>
      <c r="J19" s="578"/>
      <c r="K19" s="578"/>
    </row>
    <row r="20" spans="1:11" s="265" customFormat="1" ht="15" customHeight="1">
      <c r="A20" s="584" t="s">
        <v>9</v>
      </c>
      <c r="B20" s="585">
        <v>0</v>
      </c>
      <c r="C20" s="585">
        <v>0</v>
      </c>
      <c r="D20" s="546">
        <v>0</v>
      </c>
      <c r="E20" s="546">
        <v>0</v>
      </c>
      <c r="F20" s="585">
        <v>0</v>
      </c>
      <c r="G20" s="587">
        <v>0</v>
      </c>
      <c r="H20" s="546">
        <f>'مواد انشائيه1'!C20+'مواد انشائيه1'!E20+'مواد انشائيه1'!G20+'مواد انشائيه2'!C20+'مواد انشائيه2'!E20+'مواد انشائيه2'!G20+'مواد انشائيه2'!I20+'مواد انشائيه3'!C20+'مواد انشائيه3'!E20+'مواد انشائيه4'!C20+'مواد انشائيه4'!E20+'مواد انشائيه4'!G20</f>
        <v>2142078</v>
      </c>
      <c r="I20" s="586" t="s">
        <v>19</v>
      </c>
      <c r="J20" s="578"/>
      <c r="K20" s="578"/>
    </row>
    <row r="21" spans="1:11" s="265" customFormat="1" ht="15" customHeight="1">
      <c r="A21" s="574" t="s">
        <v>10</v>
      </c>
      <c r="B21" s="575">
        <v>0</v>
      </c>
      <c r="C21" s="575">
        <v>0</v>
      </c>
      <c r="D21" s="514">
        <v>0</v>
      </c>
      <c r="E21" s="514">
        <v>0</v>
      </c>
      <c r="F21" s="575">
        <v>0</v>
      </c>
      <c r="G21" s="575">
        <v>0</v>
      </c>
      <c r="H21" s="519">
        <f>'مواد انشائيه1'!C21+'مواد انشائيه1'!E21+'مواد انشائيه1'!G21+'مواد انشائيه2'!C21+'مواد انشائيه2'!E21+'مواد انشائيه2'!G21+'مواد انشائيه2'!I21+'مواد انشائيه3'!C21+'مواد انشائيه3'!E21+'مواد انشائيه4'!C21+'مواد انشائيه4'!E21+'مواد انشائيه4'!G21</f>
        <v>5569776</v>
      </c>
      <c r="I21" s="576" t="s">
        <v>20</v>
      </c>
      <c r="J21" s="578"/>
      <c r="K21" s="578"/>
    </row>
    <row r="22" spans="1:11" s="265" customFormat="1" ht="15" customHeight="1">
      <c r="A22" s="584" t="s">
        <v>12</v>
      </c>
      <c r="B22" s="585">
        <v>0</v>
      </c>
      <c r="C22" s="585">
        <v>0</v>
      </c>
      <c r="D22" s="546">
        <v>0</v>
      </c>
      <c r="E22" s="546">
        <v>0</v>
      </c>
      <c r="F22" s="585">
        <v>0</v>
      </c>
      <c r="G22" s="585">
        <v>0</v>
      </c>
      <c r="H22" s="546">
        <f>'مواد انشائيه1'!C22+'مواد انشائيه1'!E22+'مواد انشائيه1'!G22+'مواد انشائيه2'!C22+'مواد انشائيه2'!E22+'مواد انشائيه2'!G22+'مواد انشائيه2'!I22+'مواد انشائيه3'!C22+'مواد انشائيه3'!E22+'مواد انشائيه4'!C22+'مواد انشائيه4'!E22+'مواد انشائيه4'!G22</f>
        <v>4268735</v>
      </c>
      <c r="I22" s="586" t="s">
        <v>24</v>
      </c>
      <c r="J22" s="578"/>
      <c r="K22" s="578"/>
    </row>
    <row r="23" spans="1:11" s="265" customFormat="1" ht="15" customHeight="1" thickBot="1">
      <c r="A23" s="725" t="s">
        <v>13</v>
      </c>
      <c r="B23" s="726">
        <v>0</v>
      </c>
      <c r="C23" s="726">
        <v>0</v>
      </c>
      <c r="D23" s="514">
        <v>0</v>
      </c>
      <c r="E23" s="514">
        <v>0</v>
      </c>
      <c r="F23" s="726">
        <v>0</v>
      </c>
      <c r="G23" s="727">
        <v>0</v>
      </c>
      <c r="H23" s="519">
        <f>'مواد انشائيه1'!C23+'مواد انشائيه1'!E23+'مواد انشائيه1'!G23+'مواد انشائيه2'!C23+'مواد انشائيه2'!E23+'مواد انشائيه2'!G23+'مواد انشائيه2'!I23+'مواد انشائيه3'!C23+'مواد انشائيه3'!E23+'مواد انشائيه4'!C23+'مواد انشائيه4'!E23+'مواد انشائيه4'!G23</f>
        <v>6180615</v>
      </c>
      <c r="I23" s="728" t="s">
        <v>22</v>
      </c>
      <c r="J23" s="578"/>
      <c r="K23" s="578"/>
    </row>
    <row r="24" spans="1:11" s="369" customFormat="1" ht="20.25" customHeight="1" thickBot="1">
      <c r="A24" s="580" t="s">
        <v>0</v>
      </c>
      <c r="B24" s="581">
        <f>SUM(B9:B23)</f>
        <v>71185</v>
      </c>
      <c r="C24" s="581">
        <f t="shared" ref="C24:H24" si="0">SUM(C9:C23)</f>
        <v>991024</v>
      </c>
      <c r="D24" s="581">
        <f t="shared" si="0"/>
        <v>72118</v>
      </c>
      <c r="E24" s="581">
        <f t="shared" si="0"/>
        <v>1636424</v>
      </c>
      <c r="F24" s="581">
        <f t="shared" si="0"/>
        <v>66645</v>
      </c>
      <c r="G24" s="581">
        <f t="shared" si="0"/>
        <v>2610124</v>
      </c>
      <c r="H24" s="581">
        <f t="shared" si="0"/>
        <v>193272063</v>
      </c>
      <c r="I24" s="582" t="s">
        <v>1</v>
      </c>
      <c r="J24" s="577"/>
      <c r="K24" s="577"/>
    </row>
    <row r="25" spans="1:11" s="6" customFormat="1" ht="20.25" customHeight="1">
      <c r="A25" s="882"/>
      <c r="B25" s="882"/>
      <c r="C25" s="882"/>
      <c r="D25" s="882"/>
      <c r="E25" s="882"/>
      <c r="F25" s="882"/>
      <c r="G25" s="882"/>
      <c r="H25" s="255"/>
      <c r="I25" s="50"/>
    </row>
    <row r="26" spans="1:11" ht="14.25">
      <c r="C26" s="6"/>
      <c r="D26" s="6"/>
      <c r="E26" s="6"/>
      <c r="F26" s="6"/>
      <c r="G26" s="6"/>
      <c r="I26" s="173"/>
    </row>
    <row r="27" spans="1:11" ht="15">
      <c r="A27" s="902"/>
      <c r="B27" s="902"/>
      <c r="C27" s="6"/>
      <c r="D27" s="6"/>
      <c r="E27" s="6"/>
      <c r="F27" s="6"/>
      <c r="G27" s="6"/>
      <c r="I27" s="256"/>
      <c r="J27" s="6"/>
    </row>
    <row r="28" spans="1:11">
      <c r="I28" s="6"/>
      <c r="J28" s="6"/>
    </row>
    <row r="29" spans="1:11">
      <c r="I29" s="6"/>
      <c r="J29" s="6"/>
    </row>
    <row r="30" spans="1:11" ht="13.5" customHeight="1"/>
  </sheetData>
  <mergeCells count="13">
    <mergeCell ref="A1:I1"/>
    <mergeCell ref="A3:I3"/>
    <mergeCell ref="A4:B4"/>
    <mergeCell ref="C4:E4"/>
    <mergeCell ref="F4:H4"/>
    <mergeCell ref="A27:B27"/>
    <mergeCell ref="B5:C5"/>
    <mergeCell ref="D5:E5"/>
    <mergeCell ref="F5:G5"/>
    <mergeCell ref="F6:G6"/>
    <mergeCell ref="A25:G25"/>
    <mergeCell ref="D6:E6"/>
    <mergeCell ref="B6:C6"/>
  </mergeCells>
  <phoneticPr fontId="3" type="noConversion"/>
  <printOptions horizontalCentered="1" verticalCentered="1"/>
  <pageMargins left="0.79" right="0.56999999999999995" top="0.91" bottom="0.81" header="0.19685039370078741" footer="0.78740157480314965"/>
  <pageSetup paperSize="9" scale="9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F0"/>
  </sheetPr>
  <dimension ref="A1:AD25"/>
  <sheetViews>
    <sheetView rightToLeft="1" tabSelected="1" zoomScaleNormal="100" zoomScaleSheetLayoutView="100" workbookViewId="0">
      <selection activeCell="C17" sqref="C17"/>
    </sheetView>
  </sheetViews>
  <sheetFormatPr defaultRowHeight="12.75"/>
  <cols>
    <col min="1" max="1" width="16.5703125" customWidth="1"/>
    <col min="2" max="2" width="27.7109375" customWidth="1"/>
    <col min="3" max="3" width="27.28515625" customWidth="1"/>
    <col min="4" max="4" width="23.7109375" customWidth="1"/>
    <col min="5" max="5" width="16.85546875" customWidth="1"/>
    <col min="6" max="6" width="7.85546875" customWidth="1"/>
    <col min="7" max="7" width="2.7109375" customWidth="1"/>
    <col min="8" max="8" width="7.7109375" customWidth="1"/>
    <col min="9" max="15" width="10.7109375" customWidth="1"/>
  </cols>
  <sheetData>
    <row r="1" spans="1:30" ht="15">
      <c r="A1" s="838" t="s">
        <v>480</v>
      </c>
      <c r="B1" s="838"/>
      <c r="C1" s="838"/>
      <c r="D1" s="838"/>
      <c r="E1" s="838"/>
    </row>
    <row r="2" spans="1:30" s="6" customFormat="1" ht="6.75" customHeight="1">
      <c r="A2" s="739"/>
      <c r="B2" s="739"/>
      <c r="C2" s="739"/>
      <c r="D2" s="739"/>
      <c r="E2" s="739"/>
    </row>
    <row r="3" spans="1:30" ht="12" customHeight="1">
      <c r="A3" s="853" t="s">
        <v>481</v>
      </c>
      <c r="B3" s="853"/>
      <c r="C3" s="853"/>
      <c r="D3" s="853"/>
      <c r="E3" s="853"/>
    </row>
    <row r="4" spans="1:30" s="6" customFormat="1" ht="12" customHeight="1">
      <c r="A4" s="853"/>
      <c r="B4" s="853"/>
      <c r="C4" s="853"/>
      <c r="D4" s="853"/>
      <c r="E4" s="853"/>
    </row>
    <row r="5" spans="1:30" s="6" customFormat="1" ht="14.25" customHeight="1">
      <c r="A5" s="190"/>
      <c r="B5" s="190"/>
      <c r="C5" s="190"/>
      <c r="D5" s="868" t="s">
        <v>204</v>
      </c>
      <c r="E5" s="868"/>
    </row>
    <row r="6" spans="1:30" ht="19.5" customHeight="1" thickBot="1">
      <c r="A6" s="940" t="s">
        <v>94</v>
      </c>
      <c r="B6" s="940"/>
      <c r="C6" s="71"/>
      <c r="D6" s="16"/>
      <c r="E6" s="73" t="s">
        <v>95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30" s="423" customFormat="1" ht="15" customHeight="1">
      <c r="A7" s="458"/>
      <c r="B7" s="459" t="s">
        <v>96</v>
      </c>
      <c r="C7" s="459" t="s">
        <v>97</v>
      </c>
      <c r="D7" s="459" t="s">
        <v>98</v>
      </c>
      <c r="E7" s="460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</row>
    <row r="8" spans="1:30" s="3" customFormat="1" ht="45.75" customHeight="1" thickBot="1">
      <c r="A8" s="647" t="s">
        <v>48</v>
      </c>
      <c r="B8" s="729" t="s">
        <v>329</v>
      </c>
      <c r="C8" s="643" t="s">
        <v>99</v>
      </c>
      <c r="D8" s="643" t="s">
        <v>328</v>
      </c>
      <c r="E8" s="674" t="s">
        <v>25</v>
      </c>
    </row>
    <row r="9" spans="1:30" s="369" customFormat="1" ht="15" customHeight="1" thickTop="1">
      <c r="A9" s="618" t="s">
        <v>350</v>
      </c>
      <c r="B9" s="469">
        <v>19459273</v>
      </c>
      <c r="C9" s="469">
        <v>9996866.2090000007</v>
      </c>
      <c r="D9" s="469">
        <f>B9+C9</f>
        <v>29456139.208999999</v>
      </c>
      <c r="E9" s="619" t="s">
        <v>483</v>
      </c>
      <c r="F9" s="781"/>
    </row>
    <row r="10" spans="1:30" s="265" customFormat="1" ht="15" customHeight="1">
      <c r="A10" s="571" t="s">
        <v>29</v>
      </c>
      <c r="B10" s="79">
        <v>29237970</v>
      </c>
      <c r="C10" s="79">
        <v>28567662.3605</v>
      </c>
      <c r="D10" s="79">
        <f t="shared" ref="D10:D23" si="0">B10+C10</f>
        <v>57805632.3605</v>
      </c>
      <c r="E10" s="9" t="s">
        <v>30</v>
      </c>
      <c r="F10" s="781"/>
    </row>
    <row r="11" spans="1:30" s="265" customFormat="1" ht="15" customHeight="1">
      <c r="A11" s="370" t="s">
        <v>3</v>
      </c>
      <c r="B11" s="363">
        <v>40429652</v>
      </c>
      <c r="C11" s="363">
        <v>119231734.65400001</v>
      </c>
      <c r="D11" s="469">
        <f t="shared" si="0"/>
        <v>159661386.65400001</v>
      </c>
      <c r="E11" s="371" t="s">
        <v>15</v>
      </c>
      <c r="F11" s="781"/>
    </row>
    <row r="12" spans="1:30" s="265" customFormat="1" ht="15" customHeight="1">
      <c r="A12" s="571" t="s">
        <v>340</v>
      </c>
      <c r="B12" s="79">
        <v>19756221</v>
      </c>
      <c r="C12" s="79">
        <v>10510599.324999999</v>
      </c>
      <c r="D12" s="79">
        <f t="shared" si="0"/>
        <v>30266820.324999999</v>
      </c>
      <c r="E12" s="9" t="s">
        <v>336</v>
      </c>
      <c r="F12" s="781"/>
    </row>
    <row r="13" spans="1:30" s="265" customFormat="1" ht="15" customHeight="1">
      <c r="A13" s="362" t="s">
        <v>4</v>
      </c>
      <c r="B13" s="469">
        <v>340551962</v>
      </c>
      <c r="C13" s="363">
        <v>510284726.09799999</v>
      </c>
      <c r="D13" s="363">
        <f t="shared" si="0"/>
        <v>850836688.09800005</v>
      </c>
      <c r="E13" s="367" t="s">
        <v>16</v>
      </c>
      <c r="F13" s="781"/>
    </row>
    <row r="14" spans="1:30" s="265" customFormat="1" ht="15" customHeight="1">
      <c r="A14" s="503" t="s">
        <v>5</v>
      </c>
      <c r="B14" s="79">
        <v>42192504</v>
      </c>
      <c r="C14" s="79">
        <v>21429810.291500002</v>
      </c>
      <c r="D14" s="79">
        <f t="shared" si="0"/>
        <v>63622314.291500002</v>
      </c>
      <c r="E14" s="479" t="s">
        <v>23</v>
      </c>
      <c r="F14" s="781"/>
    </row>
    <row r="15" spans="1:30" s="265" customFormat="1" ht="15" customHeight="1">
      <c r="A15" s="362" t="s">
        <v>6</v>
      </c>
      <c r="B15" s="469">
        <v>53893875</v>
      </c>
      <c r="C15" s="363">
        <v>46297996.541500002</v>
      </c>
      <c r="D15" s="469">
        <f t="shared" si="0"/>
        <v>100191871.5415</v>
      </c>
      <c r="E15" s="367" t="s">
        <v>484</v>
      </c>
      <c r="F15" s="781"/>
    </row>
    <row r="16" spans="1:30" s="265" customFormat="1" ht="12.75" customHeight="1">
      <c r="A16" s="503" t="s">
        <v>11</v>
      </c>
      <c r="B16" s="79">
        <v>29210638</v>
      </c>
      <c r="C16" s="79">
        <v>18698347.436999999</v>
      </c>
      <c r="D16" s="79">
        <f t="shared" si="0"/>
        <v>47908985.436999999</v>
      </c>
      <c r="E16" s="479" t="s">
        <v>21</v>
      </c>
      <c r="F16" s="781"/>
    </row>
    <row r="17" spans="1:6" s="265" customFormat="1" ht="21.75" customHeight="1">
      <c r="A17" s="362" t="s">
        <v>2</v>
      </c>
      <c r="B17" s="469">
        <v>16682874</v>
      </c>
      <c r="C17" s="363">
        <v>5687654.9895000011</v>
      </c>
      <c r="D17" s="469">
        <f t="shared" si="0"/>
        <v>22370528.989500001</v>
      </c>
      <c r="E17" s="367" t="s">
        <v>14</v>
      </c>
      <c r="F17" s="781"/>
    </row>
    <row r="18" spans="1:6" s="265" customFormat="1" ht="15" customHeight="1">
      <c r="A18" s="503" t="s">
        <v>7</v>
      </c>
      <c r="B18" s="79">
        <v>68876336</v>
      </c>
      <c r="C18" s="79">
        <v>65525457.545000002</v>
      </c>
      <c r="D18" s="79">
        <f t="shared" si="0"/>
        <v>134401793.54500002</v>
      </c>
      <c r="E18" s="479" t="s">
        <v>17</v>
      </c>
      <c r="F18" s="781"/>
    </row>
    <row r="19" spans="1:6" s="265" customFormat="1" ht="14.25" customHeight="1">
      <c r="A19" s="572" t="s">
        <v>8</v>
      </c>
      <c r="B19" s="469">
        <v>42643439</v>
      </c>
      <c r="C19" s="469">
        <v>8934258.2215</v>
      </c>
      <c r="D19" s="469">
        <f t="shared" si="0"/>
        <v>51577697.221500002</v>
      </c>
      <c r="E19" s="573" t="s">
        <v>18</v>
      </c>
      <c r="F19" s="781"/>
    </row>
    <row r="20" spans="1:6" s="265" customFormat="1" ht="16.5" customHeight="1">
      <c r="A20" s="503" t="s">
        <v>9</v>
      </c>
      <c r="B20" s="79">
        <v>20873918</v>
      </c>
      <c r="C20" s="79">
        <v>14790585.412</v>
      </c>
      <c r="D20" s="79">
        <f t="shared" si="0"/>
        <v>35664503.412</v>
      </c>
      <c r="E20" s="479" t="s">
        <v>19</v>
      </c>
      <c r="F20" s="781"/>
    </row>
    <row r="21" spans="1:6" s="265" customFormat="1" ht="16.5" customHeight="1">
      <c r="A21" s="362" t="s">
        <v>10</v>
      </c>
      <c r="B21" s="469">
        <v>61460522</v>
      </c>
      <c r="C21" s="363">
        <v>31334372.011</v>
      </c>
      <c r="D21" s="469">
        <f t="shared" si="0"/>
        <v>92794894.011000007</v>
      </c>
      <c r="E21" s="367" t="s">
        <v>20</v>
      </c>
      <c r="F21" s="781"/>
    </row>
    <row r="22" spans="1:6" s="265" customFormat="1" ht="15">
      <c r="A22" s="503" t="s">
        <v>12</v>
      </c>
      <c r="B22" s="79">
        <v>24591234</v>
      </c>
      <c r="C22" s="79">
        <v>3548358.71</v>
      </c>
      <c r="D22" s="79">
        <f t="shared" si="0"/>
        <v>28139592.710000001</v>
      </c>
      <c r="E22" s="479" t="s">
        <v>24</v>
      </c>
      <c r="F22" s="781"/>
    </row>
    <row r="23" spans="1:6" s="265" customFormat="1" ht="15.75" thickBot="1">
      <c r="A23" s="629" t="s">
        <v>13</v>
      </c>
      <c r="B23" s="469">
        <v>58411909</v>
      </c>
      <c r="C23" s="649">
        <v>56769562.31825</v>
      </c>
      <c r="D23" s="469">
        <f t="shared" si="0"/>
        <v>115181471.31825</v>
      </c>
      <c r="E23" s="631" t="s">
        <v>22</v>
      </c>
      <c r="F23" s="781"/>
    </row>
    <row r="24" spans="1:6" s="369" customFormat="1" ht="19.5" customHeight="1" thickBot="1">
      <c r="A24" s="594" t="s">
        <v>0</v>
      </c>
      <c r="B24" s="397">
        <f>SUM(B9:B23)</f>
        <v>868272327</v>
      </c>
      <c r="C24" s="397">
        <f t="shared" ref="C24:D24" si="1">SUM(C9:C23)</f>
        <v>951607992.12375021</v>
      </c>
      <c r="D24" s="397">
        <f t="shared" si="1"/>
        <v>1819880319.1237502</v>
      </c>
      <c r="E24" s="595" t="s">
        <v>1</v>
      </c>
    </row>
    <row r="25" spans="1:6" ht="14.25">
      <c r="C25" s="6"/>
      <c r="D25" s="6"/>
      <c r="E25" s="173"/>
    </row>
  </sheetData>
  <mergeCells count="4">
    <mergeCell ref="A1:E1"/>
    <mergeCell ref="A6:B6"/>
    <mergeCell ref="D5:E5"/>
    <mergeCell ref="A3:E4"/>
  </mergeCells>
  <phoneticPr fontId="3" type="noConversion"/>
  <printOptions horizontalCentered="1" verticalCentered="1"/>
  <pageMargins left="0.36" right="1.02" top="1" bottom="0.82" header="0.19685039370078741" footer="0.78740157480314965"/>
  <pageSetup paperSize="9" orientation="landscape" r:id="rId1"/>
  <headerFooter alignWithMargins="0"/>
  <ignoredErrors>
    <ignoredError sqref="B24" evalError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E1" workbookViewId="0">
      <selection activeCell="F17" sqref="F17"/>
    </sheetView>
  </sheetViews>
  <sheetFormatPr defaultRowHeight="12.75"/>
  <sheetData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7" sqref="F17"/>
    </sheetView>
  </sheetViews>
  <sheetFormatPr defaultRowHeight="12.75"/>
  <sheetData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I27"/>
  <sheetViews>
    <sheetView rightToLeft="1" zoomScale="80" zoomScaleNormal="80" zoomScaleSheetLayoutView="100" workbookViewId="0">
      <selection activeCell="F17" sqref="F17"/>
    </sheetView>
  </sheetViews>
  <sheetFormatPr defaultRowHeight="12.75"/>
  <cols>
    <col min="1" max="1" width="15.28515625" customWidth="1"/>
    <col min="2" max="2" width="14.85546875" customWidth="1"/>
    <col min="3" max="3" width="13.5703125" customWidth="1"/>
    <col min="4" max="4" width="15.140625" style="6" customWidth="1"/>
    <col min="5" max="5" width="18" style="6" customWidth="1"/>
    <col min="6" max="6" width="18" customWidth="1"/>
    <col min="7" max="7" width="16.28515625" customWidth="1"/>
    <col min="9" max="9" width="13.28515625" bestFit="1" customWidth="1"/>
    <col min="10" max="10" width="16.5703125" bestFit="1" customWidth="1"/>
  </cols>
  <sheetData>
    <row r="1" spans="1:9" ht="15">
      <c r="A1" s="857" t="s">
        <v>434</v>
      </c>
      <c r="B1" s="857"/>
      <c r="C1" s="857"/>
      <c r="D1" s="857"/>
      <c r="E1" s="857"/>
      <c r="F1" s="857"/>
      <c r="G1" s="857"/>
    </row>
    <row r="2" spans="1:9" ht="18" customHeight="1">
      <c r="A2" s="858" t="s">
        <v>435</v>
      </c>
      <c r="B2" s="858"/>
      <c r="C2" s="858"/>
      <c r="D2" s="858"/>
      <c r="E2" s="858"/>
      <c r="F2" s="858"/>
      <c r="G2" s="858"/>
    </row>
    <row r="3" spans="1:9" ht="12" customHeight="1">
      <c r="A3" s="858"/>
      <c r="B3" s="858"/>
      <c r="C3" s="858"/>
      <c r="D3" s="858"/>
      <c r="E3" s="858"/>
      <c r="F3" s="858"/>
      <c r="G3" s="858"/>
    </row>
    <row r="4" spans="1:9" s="6" customFormat="1" ht="12" customHeight="1">
      <c r="B4" s="191"/>
      <c r="C4" s="191"/>
      <c r="D4" s="230"/>
      <c r="E4" s="230"/>
      <c r="F4" s="191"/>
      <c r="G4" s="201" t="s">
        <v>204</v>
      </c>
    </row>
    <row r="5" spans="1:9" ht="18.75" customHeight="1" thickBot="1">
      <c r="A5" s="856" t="s">
        <v>368</v>
      </c>
      <c r="B5" s="856"/>
      <c r="C5" s="856"/>
      <c r="D5" s="231"/>
      <c r="E5" s="231"/>
      <c r="F5" s="855" t="s">
        <v>310</v>
      </c>
      <c r="G5" s="855"/>
    </row>
    <row r="6" spans="1:9" s="141" customFormat="1" ht="15" customHeight="1">
      <c r="A6" s="352"/>
      <c r="B6" s="353" t="s">
        <v>65</v>
      </c>
      <c r="C6" s="354" t="s">
        <v>73</v>
      </c>
      <c r="D6" s="354" t="s">
        <v>74</v>
      </c>
      <c r="E6" s="354" t="s">
        <v>79</v>
      </c>
      <c r="F6" s="354" t="s">
        <v>80</v>
      </c>
      <c r="G6" s="355"/>
    </row>
    <row r="7" spans="1:9" ht="15" customHeight="1">
      <c r="A7" s="19"/>
      <c r="B7" s="235" t="s">
        <v>27</v>
      </c>
      <c r="C7" s="21" t="s">
        <v>155</v>
      </c>
      <c r="D7" s="21" t="s">
        <v>140</v>
      </c>
      <c r="E7" s="21" t="s">
        <v>132</v>
      </c>
      <c r="F7" s="21" t="s">
        <v>134</v>
      </c>
      <c r="G7" s="56"/>
    </row>
    <row r="8" spans="1:9" ht="15" customHeight="1">
      <c r="A8" s="232" t="s">
        <v>78</v>
      </c>
      <c r="B8" s="232" t="s">
        <v>128</v>
      </c>
      <c r="C8" s="232" t="s">
        <v>128</v>
      </c>
      <c r="D8" s="232" t="s">
        <v>128</v>
      </c>
      <c r="E8" s="232" t="s">
        <v>127</v>
      </c>
      <c r="F8" s="233"/>
      <c r="G8" s="234" t="s">
        <v>25</v>
      </c>
    </row>
    <row r="9" spans="1:9" s="265" customFormat="1" ht="15" customHeight="1">
      <c r="A9" s="362" t="s">
        <v>350</v>
      </c>
      <c r="B9" s="381">
        <v>45</v>
      </c>
      <c r="C9" s="363">
        <v>284</v>
      </c>
      <c r="D9" s="363">
        <v>0</v>
      </c>
      <c r="E9" s="363">
        <v>7211</v>
      </c>
      <c r="F9" s="363">
        <v>2436660</v>
      </c>
      <c r="G9" s="381" t="s">
        <v>483</v>
      </c>
      <c r="I9" s="376"/>
    </row>
    <row r="10" spans="1:9" s="265" customFormat="1" ht="15" customHeight="1">
      <c r="A10" s="543" t="s">
        <v>29</v>
      </c>
      <c r="B10" s="157">
        <v>179</v>
      </c>
      <c r="C10" s="79">
        <v>1170</v>
      </c>
      <c r="D10" s="79">
        <v>0</v>
      </c>
      <c r="E10" s="79">
        <v>34608</v>
      </c>
      <c r="F10" s="79">
        <v>13941212</v>
      </c>
      <c r="G10" s="157" t="s">
        <v>30</v>
      </c>
      <c r="I10" s="376"/>
    </row>
    <row r="11" spans="1:9" s="265" customFormat="1" ht="15" customHeight="1">
      <c r="A11" s="362" t="s">
        <v>3</v>
      </c>
      <c r="B11" s="381">
        <v>256</v>
      </c>
      <c r="C11" s="363">
        <v>1345</v>
      </c>
      <c r="D11" s="363">
        <v>0</v>
      </c>
      <c r="E11" s="363">
        <v>44410</v>
      </c>
      <c r="F11" s="363">
        <v>13338226</v>
      </c>
      <c r="G11" s="381" t="s">
        <v>15</v>
      </c>
      <c r="I11" s="376"/>
    </row>
    <row r="12" spans="1:9" s="265" customFormat="1" ht="15" customHeight="1">
      <c r="A12" s="543" t="s">
        <v>335</v>
      </c>
      <c r="B12" s="157">
        <v>5</v>
      </c>
      <c r="C12" s="79">
        <v>21</v>
      </c>
      <c r="D12" s="79">
        <v>0</v>
      </c>
      <c r="E12" s="79">
        <v>935</v>
      </c>
      <c r="F12" s="79">
        <v>327263</v>
      </c>
      <c r="G12" s="157" t="s">
        <v>336</v>
      </c>
      <c r="I12" s="376"/>
    </row>
    <row r="13" spans="1:9" s="265" customFormat="1" ht="15" customHeight="1">
      <c r="A13" s="362" t="s">
        <v>4</v>
      </c>
      <c r="B13" s="381">
        <v>599</v>
      </c>
      <c r="C13" s="363">
        <v>3444</v>
      </c>
      <c r="D13" s="363">
        <v>0</v>
      </c>
      <c r="E13" s="363">
        <v>113327</v>
      </c>
      <c r="F13" s="363">
        <v>45383200</v>
      </c>
      <c r="G13" s="381" t="s">
        <v>16</v>
      </c>
      <c r="I13" s="376"/>
    </row>
    <row r="14" spans="1:9" s="265" customFormat="1" ht="15" customHeight="1">
      <c r="A14" s="543" t="s">
        <v>5</v>
      </c>
      <c r="B14" s="157">
        <v>132</v>
      </c>
      <c r="C14" s="79">
        <v>722</v>
      </c>
      <c r="D14" s="79">
        <v>0</v>
      </c>
      <c r="E14" s="79">
        <v>19982</v>
      </c>
      <c r="F14" s="79">
        <v>7483747</v>
      </c>
      <c r="G14" s="157" t="s">
        <v>23</v>
      </c>
      <c r="I14" s="376"/>
    </row>
    <row r="15" spans="1:9" s="265" customFormat="1" ht="15" customHeight="1">
      <c r="A15" s="362" t="s">
        <v>6</v>
      </c>
      <c r="B15" s="381">
        <v>460</v>
      </c>
      <c r="C15" s="363">
        <v>2572</v>
      </c>
      <c r="D15" s="363">
        <v>0</v>
      </c>
      <c r="E15" s="363">
        <v>73720</v>
      </c>
      <c r="F15" s="363">
        <v>24740857</v>
      </c>
      <c r="G15" s="381" t="s">
        <v>484</v>
      </c>
      <c r="I15" s="376"/>
    </row>
    <row r="16" spans="1:9" s="265" customFormat="1" ht="15" customHeight="1">
      <c r="A16" s="543" t="s">
        <v>11</v>
      </c>
      <c r="B16" s="157">
        <v>413</v>
      </c>
      <c r="C16" s="79">
        <v>2226</v>
      </c>
      <c r="D16" s="79">
        <v>0</v>
      </c>
      <c r="E16" s="79">
        <v>71005</v>
      </c>
      <c r="F16" s="79">
        <v>24313517</v>
      </c>
      <c r="G16" s="157" t="s">
        <v>21</v>
      </c>
      <c r="I16" s="376"/>
    </row>
    <row r="17" spans="1:9" s="265" customFormat="1" ht="15" customHeight="1">
      <c r="A17" s="362" t="s">
        <v>2</v>
      </c>
      <c r="B17" s="381">
        <v>42</v>
      </c>
      <c r="C17" s="363">
        <v>163</v>
      </c>
      <c r="D17" s="363">
        <v>0</v>
      </c>
      <c r="E17" s="363">
        <v>6371</v>
      </c>
      <c r="F17" s="363">
        <v>2008655</v>
      </c>
      <c r="G17" s="381" t="s">
        <v>14</v>
      </c>
      <c r="I17" s="376"/>
    </row>
    <row r="18" spans="1:9" s="265" customFormat="1" ht="15" customHeight="1">
      <c r="A18" s="543" t="s">
        <v>7</v>
      </c>
      <c r="B18" s="157">
        <v>349</v>
      </c>
      <c r="C18" s="79">
        <v>2083</v>
      </c>
      <c r="D18" s="79">
        <v>0</v>
      </c>
      <c r="E18" s="79">
        <v>53167</v>
      </c>
      <c r="F18" s="79">
        <v>24738537</v>
      </c>
      <c r="G18" s="157" t="s">
        <v>17</v>
      </c>
      <c r="I18" s="376"/>
    </row>
    <row r="19" spans="1:9" s="265" customFormat="1" ht="15" customHeight="1">
      <c r="A19" s="362" t="s">
        <v>8</v>
      </c>
      <c r="B19" s="381">
        <v>468</v>
      </c>
      <c r="C19" s="363">
        <v>2223</v>
      </c>
      <c r="D19" s="363">
        <v>0</v>
      </c>
      <c r="E19" s="363">
        <v>57653</v>
      </c>
      <c r="F19" s="363">
        <v>18696097</v>
      </c>
      <c r="G19" s="381" t="s">
        <v>18</v>
      </c>
      <c r="I19" s="376"/>
    </row>
    <row r="20" spans="1:9" s="265" customFormat="1" ht="15" customHeight="1">
      <c r="A20" s="543" t="s">
        <v>9</v>
      </c>
      <c r="B20" s="157">
        <v>43</v>
      </c>
      <c r="C20" s="79">
        <v>213</v>
      </c>
      <c r="D20" s="79">
        <v>1</v>
      </c>
      <c r="E20" s="79">
        <v>5636</v>
      </c>
      <c r="F20" s="79">
        <v>1861980</v>
      </c>
      <c r="G20" s="157" t="s">
        <v>19</v>
      </c>
      <c r="I20" s="376"/>
    </row>
    <row r="21" spans="1:9" s="265" customFormat="1" ht="15" customHeight="1">
      <c r="A21" s="362" t="s">
        <v>10</v>
      </c>
      <c r="B21" s="381">
        <v>723</v>
      </c>
      <c r="C21" s="363">
        <v>3481</v>
      </c>
      <c r="D21" s="363">
        <v>0</v>
      </c>
      <c r="E21" s="363">
        <v>96081</v>
      </c>
      <c r="F21" s="363">
        <v>24085518</v>
      </c>
      <c r="G21" s="381" t="s">
        <v>20</v>
      </c>
      <c r="I21" s="376"/>
    </row>
    <row r="22" spans="1:9" s="265" customFormat="1" ht="15" customHeight="1">
      <c r="A22" s="543" t="s">
        <v>12</v>
      </c>
      <c r="B22" s="157">
        <v>390</v>
      </c>
      <c r="C22" s="79">
        <v>1418</v>
      </c>
      <c r="D22" s="79">
        <v>0</v>
      </c>
      <c r="E22" s="79">
        <v>47357</v>
      </c>
      <c r="F22" s="79">
        <v>16621767</v>
      </c>
      <c r="G22" s="157" t="s">
        <v>24</v>
      </c>
      <c r="I22" s="376"/>
    </row>
    <row r="23" spans="1:9" s="265" customFormat="1" ht="15" customHeight="1" thickBot="1">
      <c r="A23" s="362" t="s">
        <v>13</v>
      </c>
      <c r="B23" s="381">
        <v>351</v>
      </c>
      <c r="C23" s="363">
        <v>1622</v>
      </c>
      <c r="D23" s="363">
        <v>0</v>
      </c>
      <c r="E23" s="363">
        <v>64958</v>
      </c>
      <c r="F23" s="363">
        <v>25470450</v>
      </c>
      <c r="G23" s="381" t="s">
        <v>22</v>
      </c>
      <c r="I23" s="376"/>
    </row>
    <row r="24" spans="1:9" s="265" customFormat="1" ht="20.25" customHeight="1" thickTop="1" thickBot="1">
      <c r="A24" s="382" t="s">
        <v>0</v>
      </c>
      <c r="B24" s="383">
        <f>SUM(B9:B23)</f>
        <v>4455</v>
      </c>
      <c r="C24" s="384">
        <f>SUM(C9:C23)</f>
        <v>22987</v>
      </c>
      <c r="D24" s="384">
        <f>SUM(D9:D23)</f>
        <v>1</v>
      </c>
      <c r="E24" s="384">
        <f>SUM(E9:E23)</f>
        <v>696421</v>
      </c>
      <c r="F24" s="385">
        <f>SUM(F9:F23)</f>
        <v>245447686</v>
      </c>
      <c r="G24" s="383" t="s">
        <v>1</v>
      </c>
    </row>
    <row r="25" spans="1:9" ht="15.75" thickTop="1">
      <c r="A25" s="859"/>
      <c r="B25" s="859"/>
      <c r="C25" s="859"/>
      <c r="D25" s="859"/>
      <c r="E25" s="13"/>
      <c r="F25" s="22"/>
      <c r="G25" s="22"/>
    </row>
    <row r="26" spans="1:9" ht="15">
      <c r="B26" s="22"/>
      <c r="C26" s="22"/>
      <c r="D26" s="22"/>
      <c r="E26" s="22"/>
      <c r="F26" s="22"/>
      <c r="G26" s="22"/>
    </row>
    <row r="27" spans="1:9">
      <c r="F27" s="5"/>
    </row>
  </sheetData>
  <mergeCells count="5">
    <mergeCell ref="F5:G5"/>
    <mergeCell ref="A5:C5"/>
    <mergeCell ref="A1:G1"/>
    <mergeCell ref="A2:G3"/>
    <mergeCell ref="A25:D2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F0"/>
  </sheetPr>
  <dimension ref="B1:J25"/>
  <sheetViews>
    <sheetView rightToLeft="1" showWhiteSpace="0" zoomScale="80" zoomScaleNormal="80" zoomScaleSheetLayoutView="100" workbookViewId="0">
      <selection activeCell="F17" sqref="F17"/>
    </sheetView>
  </sheetViews>
  <sheetFormatPr defaultRowHeight="12.75"/>
  <cols>
    <col min="1" max="1" width="2.42578125" customWidth="1"/>
    <col min="2" max="2" width="13.7109375" customWidth="1"/>
    <col min="3" max="3" width="12.140625" customWidth="1"/>
    <col min="4" max="4" width="10.140625" customWidth="1"/>
    <col min="5" max="5" width="12.5703125" customWidth="1"/>
    <col min="6" max="6" width="13.28515625" customWidth="1"/>
    <col min="7" max="7" width="13.5703125" style="6" customWidth="1"/>
    <col min="8" max="8" width="18" style="472" customWidth="1"/>
    <col min="9" max="9" width="14.42578125" customWidth="1"/>
    <col min="10" max="10" width="16.42578125" customWidth="1"/>
  </cols>
  <sheetData>
    <row r="1" spans="2:10" ht="30.75" customHeight="1">
      <c r="B1" s="838" t="s">
        <v>436</v>
      </c>
      <c r="C1" s="838"/>
      <c r="D1" s="838"/>
      <c r="E1" s="838"/>
      <c r="F1" s="838"/>
      <c r="G1" s="838"/>
      <c r="H1" s="838"/>
      <c r="I1" s="838"/>
      <c r="J1" s="838"/>
    </row>
    <row r="2" spans="2:10" ht="22.5" customHeight="1">
      <c r="B2" s="853" t="s">
        <v>437</v>
      </c>
      <c r="C2" s="853"/>
      <c r="D2" s="853"/>
      <c r="E2" s="853"/>
      <c r="F2" s="853"/>
      <c r="G2" s="853"/>
      <c r="H2" s="853"/>
      <c r="I2" s="853"/>
      <c r="J2" s="853"/>
    </row>
    <row r="3" spans="2:10" s="6" customFormat="1" ht="18.75" customHeight="1">
      <c r="C3" s="190"/>
      <c r="D3" s="190"/>
      <c r="E3" s="190"/>
      <c r="F3" s="190"/>
      <c r="G3" s="476"/>
      <c r="H3" s="476"/>
      <c r="I3" s="190"/>
      <c r="J3" s="201" t="s">
        <v>204</v>
      </c>
    </row>
    <row r="4" spans="2:10" ht="28.5" customHeight="1" thickBot="1">
      <c r="B4" s="47" t="s">
        <v>369</v>
      </c>
      <c r="C4" s="862" t="s">
        <v>145</v>
      </c>
      <c r="D4" s="862"/>
      <c r="E4" s="48"/>
      <c r="F4" s="48"/>
      <c r="G4" s="477"/>
      <c r="H4" s="477"/>
      <c r="I4" s="48" t="s">
        <v>144</v>
      </c>
      <c r="J4" s="25" t="s">
        <v>102</v>
      </c>
    </row>
    <row r="5" spans="2:10" ht="15" customHeight="1">
      <c r="B5" s="28"/>
      <c r="C5" s="27" t="s">
        <v>26</v>
      </c>
      <c r="D5" s="27" t="s">
        <v>103</v>
      </c>
      <c r="E5" s="27" t="s">
        <v>104</v>
      </c>
      <c r="F5" s="27" t="s">
        <v>73</v>
      </c>
      <c r="G5" s="27" t="s">
        <v>75</v>
      </c>
      <c r="H5" s="27" t="s">
        <v>79</v>
      </c>
      <c r="I5" s="27" t="s">
        <v>120</v>
      </c>
      <c r="J5" s="27"/>
    </row>
    <row r="6" spans="2:10" ht="15" customHeight="1">
      <c r="B6" s="165"/>
      <c r="C6" s="166" t="s">
        <v>27</v>
      </c>
      <c r="D6" s="20" t="s">
        <v>311</v>
      </c>
      <c r="E6" s="20" t="s">
        <v>147</v>
      </c>
      <c r="F6" s="20" t="s">
        <v>289</v>
      </c>
      <c r="G6" s="20" t="s">
        <v>395</v>
      </c>
      <c r="H6" s="166" t="s">
        <v>132</v>
      </c>
      <c r="I6" s="29" t="s">
        <v>135</v>
      </c>
      <c r="J6" s="20"/>
    </row>
    <row r="7" spans="2:10" ht="16.5" customHeight="1" thickBot="1">
      <c r="B7" s="167" t="s">
        <v>48</v>
      </c>
      <c r="C7" s="214" t="s">
        <v>128</v>
      </c>
      <c r="D7" s="214" t="s">
        <v>156</v>
      </c>
      <c r="E7" s="214" t="s">
        <v>157</v>
      </c>
      <c r="F7" s="214" t="s">
        <v>156</v>
      </c>
      <c r="G7" s="214" t="s">
        <v>41</v>
      </c>
      <c r="H7" s="214" t="s">
        <v>127</v>
      </c>
      <c r="I7" s="167"/>
      <c r="J7" s="168" t="s">
        <v>25</v>
      </c>
    </row>
    <row r="8" spans="2:10" s="6" customFormat="1" ht="16.5" customHeight="1" thickTop="1">
      <c r="B8" s="21" t="s">
        <v>350</v>
      </c>
      <c r="C8" s="29">
        <v>1</v>
      </c>
      <c r="D8" s="820">
        <v>2</v>
      </c>
      <c r="E8" s="29">
        <v>1</v>
      </c>
      <c r="F8" s="29">
        <v>4</v>
      </c>
      <c r="G8" s="29">
        <v>129</v>
      </c>
      <c r="H8" s="29">
        <v>244</v>
      </c>
      <c r="I8" s="29">
        <v>146160</v>
      </c>
      <c r="J8" s="381" t="s">
        <v>483</v>
      </c>
    </row>
    <row r="9" spans="2:10" ht="15" customHeight="1">
      <c r="B9" s="14" t="s">
        <v>4</v>
      </c>
      <c r="C9" s="76">
        <v>20</v>
      </c>
      <c r="D9" s="821">
        <v>110</v>
      </c>
      <c r="E9" s="76">
        <v>314</v>
      </c>
      <c r="F9" s="76">
        <v>940</v>
      </c>
      <c r="G9" s="76">
        <v>10774</v>
      </c>
      <c r="H9" s="76">
        <v>46901</v>
      </c>
      <c r="I9" s="77">
        <v>21004810</v>
      </c>
      <c r="J9" s="361" t="s">
        <v>16</v>
      </c>
    </row>
    <row r="10" spans="2:10" s="6" customFormat="1" ht="15" customHeight="1" thickBot="1">
      <c r="B10" s="362" t="s">
        <v>7</v>
      </c>
      <c r="C10" s="363">
        <v>1</v>
      </c>
      <c r="D10" s="822">
        <v>3</v>
      </c>
      <c r="E10" s="363">
        <v>5</v>
      </c>
      <c r="F10" s="363">
        <v>10</v>
      </c>
      <c r="G10" s="363">
        <v>162</v>
      </c>
      <c r="H10" s="363">
        <v>668</v>
      </c>
      <c r="I10" s="364">
        <v>334125</v>
      </c>
      <c r="J10" s="371" t="s">
        <v>17</v>
      </c>
    </row>
    <row r="11" spans="2:10" ht="24" customHeight="1" thickTop="1" thickBot="1">
      <c r="B11" s="169" t="s">
        <v>0</v>
      </c>
      <c r="C11" s="823">
        <f>C8+C9+C10</f>
        <v>22</v>
      </c>
      <c r="D11" s="824">
        <f t="shared" ref="D11:I11" si="0">D8+D9+D10</f>
        <v>115</v>
      </c>
      <c r="E11" s="824">
        <f t="shared" si="0"/>
        <v>320</v>
      </c>
      <c r="F11" s="823">
        <f t="shared" si="0"/>
        <v>954</v>
      </c>
      <c r="G11" s="823">
        <f t="shared" si="0"/>
        <v>11065</v>
      </c>
      <c r="H11" s="823">
        <f t="shared" si="0"/>
        <v>47813</v>
      </c>
      <c r="I11" s="823">
        <f t="shared" si="0"/>
        <v>21485095</v>
      </c>
      <c r="J11" s="169" t="s">
        <v>107</v>
      </c>
    </row>
    <row r="12" spans="2:10" ht="13.5" thickTop="1">
      <c r="B12" s="859"/>
      <c r="C12" s="859"/>
      <c r="D12" s="859"/>
      <c r="E12" s="859"/>
      <c r="F12" s="859"/>
      <c r="G12" s="475"/>
    </row>
    <row r="15" spans="2:10" ht="15">
      <c r="B15" s="838" t="s">
        <v>438</v>
      </c>
      <c r="C15" s="838"/>
      <c r="D15" s="838"/>
      <c r="E15" s="838"/>
      <c r="F15" s="838"/>
      <c r="G15" s="838"/>
      <c r="H15" s="838"/>
      <c r="I15" s="838"/>
      <c r="J15" s="838"/>
    </row>
    <row r="16" spans="2:10" ht="15">
      <c r="B16" s="853" t="s">
        <v>437</v>
      </c>
      <c r="C16" s="853"/>
      <c r="D16" s="853"/>
      <c r="E16" s="853"/>
      <c r="F16" s="853"/>
      <c r="G16" s="853"/>
      <c r="H16" s="853"/>
      <c r="I16" s="853"/>
      <c r="J16" s="853"/>
    </row>
    <row r="17" spans="2:10" s="6" customFormat="1" ht="15">
      <c r="B17" s="487"/>
      <c r="C17" s="487"/>
      <c r="D17" s="487"/>
      <c r="E17" s="487"/>
      <c r="F17" s="487"/>
      <c r="G17" s="487"/>
      <c r="H17" s="487"/>
      <c r="I17" s="487"/>
      <c r="J17" s="490" t="s">
        <v>204</v>
      </c>
    </row>
    <row r="18" spans="2:10" ht="15.75" customHeight="1" thickBot="1">
      <c r="B18" s="488" t="s">
        <v>370</v>
      </c>
      <c r="C18" s="862" t="s">
        <v>299</v>
      </c>
      <c r="D18" s="862"/>
      <c r="E18" s="488"/>
      <c r="F18" s="488"/>
      <c r="G18" s="488"/>
      <c r="H18" s="488"/>
      <c r="I18" s="488" t="s">
        <v>312</v>
      </c>
      <c r="J18" s="488" t="s">
        <v>106</v>
      </c>
    </row>
    <row r="19" spans="2:10" ht="30">
      <c r="B19" s="27"/>
      <c r="C19" s="27" t="s">
        <v>26</v>
      </c>
      <c r="D19" s="27" t="s">
        <v>103</v>
      </c>
      <c r="E19" s="27" t="s">
        <v>104</v>
      </c>
      <c r="F19" s="27" t="s">
        <v>73</v>
      </c>
      <c r="G19" s="27" t="s">
        <v>79</v>
      </c>
      <c r="H19" s="27" t="s">
        <v>120</v>
      </c>
      <c r="I19" s="27"/>
      <c r="J19" s="558"/>
    </row>
    <row r="20" spans="2:10" ht="15">
      <c r="B20" s="166"/>
      <c r="C20" s="166" t="s">
        <v>27</v>
      </c>
      <c r="D20" s="20" t="s">
        <v>311</v>
      </c>
      <c r="E20" s="20" t="s">
        <v>147</v>
      </c>
      <c r="F20" s="20" t="s">
        <v>289</v>
      </c>
      <c r="G20" s="166" t="s">
        <v>132</v>
      </c>
      <c r="H20" s="492" t="s">
        <v>135</v>
      </c>
      <c r="I20" s="20"/>
      <c r="J20" s="484"/>
    </row>
    <row r="21" spans="2:10" ht="31.5" customHeight="1" thickBot="1">
      <c r="B21" s="20" t="s">
        <v>48</v>
      </c>
      <c r="C21" s="20" t="s">
        <v>128</v>
      </c>
      <c r="D21" s="20" t="s">
        <v>156</v>
      </c>
      <c r="E21" s="20" t="s">
        <v>157</v>
      </c>
      <c r="F21" s="20" t="s">
        <v>156</v>
      </c>
      <c r="G21" s="20" t="s">
        <v>127</v>
      </c>
      <c r="H21" s="492"/>
      <c r="I21" s="20"/>
      <c r="J21" s="492" t="s">
        <v>25</v>
      </c>
    </row>
    <row r="22" spans="2:10" ht="15.75" customHeight="1" thickTop="1">
      <c r="B22" s="860" t="s">
        <v>439</v>
      </c>
      <c r="C22" s="860"/>
      <c r="D22" s="860"/>
      <c r="E22" s="860"/>
      <c r="F22" s="860"/>
      <c r="G22" s="860"/>
      <c r="H22" s="860"/>
      <c r="I22" s="860"/>
      <c r="J22" s="860"/>
    </row>
    <row r="23" spans="2:10" s="141" customFormat="1" ht="15" customHeight="1">
      <c r="B23" s="861"/>
      <c r="C23" s="861"/>
      <c r="D23" s="861"/>
      <c r="E23" s="861"/>
      <c r="F23" s="861"/>
      <c r="G23" s="861"/>
      <c r="H23" s="861"/>
      <c r="I23" s="861"/>
      <c r="J23" s="861"/>
    </row>
    <row r="24" spans="2:10">
      <c r="B24" s="861"/>
      <c r="C24" s="861"/>
      <c r="D24" s="861"/>
      <c r="E24" s="861"/>
      <c r="F24" s="861"/>
      <c r="G24" s="861"/>
      <c r="H24" s="861"/>
      <c r="I24" s="861"/>
      <c r="J24" s="861"/>
    </row>
    <row r="25" spans="2:10" ht="15">
      <c r="C25" s="22"/>
      <c r="D25" s="22"/>
      <c r="E25" s="22"/>
      <c r="F25" s="22"/>
      <c r="G25" s="22"/>
      <c r="H25" s="473"/>
      <c r="I25" s="22"/>
      <c r="J25" s="7"/>
    </row>
  </sheetData>
  <mergeCells count="8">
    <mergeCell ref="B22:J24"/>
    <mergeCell ref="B1:J1"/>
    <mergeCell ref="B2:J2"/>
    <mergeCell ref="B15:J15"/>
    <mergeCell ref="B16:J16"/>
    <mergeCell ref="C18:D18"/>
    <mergeCell ref="C4:D4"/>
    <mergeCell ref="B12:F12"/>
  </mergeCells>
  <phoneticPr fontId="3" type="noConversion"/>
  <printOptions horizontalCentered="1" verticalCentered="1"/>
  <pageMargins left="0.95" right="0.4" top="1.3779527559055118" bottom="0.79" header="0.19685039370078741" footer="0.78740157480314965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</sheetPr>
  <dimension ref="A1:S25"/>
  <sheetViews>
    <sheetView rightToLeft="1" topLeftCell="B1" zoomScale="80" zoomScaleNormal="80" zoomScaleSheetLayoutView="100" workbookViewId="0">
      <selection activeCell="F17" sqref="F17"/>
    </sheetView>
  </sheetViews>
  <sheetFormatPr defaultRowHeight="12.75"/>
  <cols>
    <col min="1" max="1" width="0" hidden="1" customWidth="1"/>
    <col min="2" max="2" width="10.85546875" customWidth="1"/>
    <col min="3" max="3" width="9.42578125" customWidth="1"/>
    <col min="4" max="4" width="10.28515625" customWidth="1"/>
    <col min="5" max="5" width="8.85546875" customWidth="1"/>
    <col min="6" max="6" width="9.85546875" customWidth="1"/>
    <col min="7" max="7" width="10.42578125" customWidth="1"/>
    <col min="8" max="8" width="15.7109375" customWidth="1"/>
    <col min="9" max="9" width="17.5703125" customWidth="1"/>
    <col min="10" max="10" width="14.5703125" customWidth="1"/>
    <col min="11" max="11" width="13.85546875" customWidth="1"/>
    <col min="12" max="12" width="1.140625" customWidth="1"/>
    <col min="14" max="14" width="17.85546875" bestFit="1" customWidth="1"/>
    <col min="15" max="15" width="12.5703125" bestFit="1" customWidth="1"/>
  </cols>
  <sheetData>
    <row r="1" spans="1:19" ht="15">
      <c r="B1" s="838" t="s">
        <v>440</v>
      </c>
      <c r="C1" s="838"/>
      <c r="D1" s="838"/>
      <c r="E1" s="838"/>
      <c r="F1" s="838"/>
      <c r="G1" s="838"/>
      <c r="H1" s="838"/>
      <c r="I1" s="838"/>
      <c r="J1" s="838"/>
      <c r="K1" s="838"/>
    </row>
    <row r="2" spans="1:19" ht="15" customHeight="1">
      <c r="B2" s="864" t="s">
        <v>441</v>
      </c>
      <c r="C2" s="864"/>
      <c r="D2" s="864"/>
      <c r="E2" s="864"/>
      <c r="F2" s="864"/>
      <c r="G2" s="864"/>
      <c r="H2" s="864"/>
      <c r="I2" s="864"/>
      <c r="J2" s="864"/>
      <c r="K2" s="864"/>
    </row>
    <row r="3" spans="1:19" s="6" customFormat="1" ht="15" customHeight="1">
      <c r="B3" s="192"/>
      <c r="C3" s="192"/>
      <c r="D3" s="192"/>
      <c r="E3" s="192"/>
      <c r="F3" s="192"/>
      <c r="G3" s="192"/>
      <c r="H3" s="192"/>
      <c r="I3" s="192"/>
      <c r="J3" s="192"/>
      <c r="K3" s="201" t="s">
        <v>204</v>
      </c>
    </row>
    <row r="4" spans="1:19" ht="16.5" customHeight="1" thickBot="1">
      <c r="B4" s="854" t="s">
        <v>371</v>
      </c>
      <c r="C4" s="854"/>
      <c r="D4" s="863" t="s">
        <v>145</v>
      </c>
      <c r="E4" s="863"/>
      <c r="F4" s="24"/>
      <c r="G4" s="24"/>
      <c r="H4" s="24"/>
      <c r="I4" s="48"/>
      <c r="J4" s="48" t="s">
        <v>144</v>
      </c>
      <c r="K4" s="25" t="s">
        <v>108</v>
      </c>
    </row>
    <row r="5" spans="1:19" ht="19.5" customHeight="1">
      <c r="A5" s="3"/>
      <c r="B5" s="35"/>
      <c r="C5" s="14" t="s">
        <v>65</v>
      </c>
      <c r="D5" s="14" t="s">
        <v>103</v>
      </c>
      <c r="E5" s="14" t="s">
        <v>104</v>
      </c>
      <c r="F5" s="14" t="s">
        <v>73</v>
      </c>
      <c r="G5" s="14" t="s">
        <v>74</v>
      </c>
      <c r="H5" s="14" t="s">
        <v>205</v>
      </c>
      <c r="I5" s="14" t="s">
        <v>79</v>
      </c>
      <c r="J5" s="14" t="s">
        <v>122</v>
      </c>
      <c r="K5" s="35"/>
    </row>
    <row r="6" spans="1:19" ht="26.25" customHeight="1">
      <c r="A6" s="3"/>
      <c r="B6" s="38"/>
      <c r="C6" s="16" t="s">
        <v>27</v>
      </c>
      <c r="D6" s="20" t="s">
        <v>311</v>
      </c>
      <c r="E6" s="45" t="s">
        <v>147</v>
      </c>
      <c r="F6" s="16" t="s">
        <v>155</v>
      </c>
      <c r="G6" s="16" t="s">
        <v>140</v>
      </c>
      <c r="H6" s="216" t="s">
        <v>133</v>
      </c>
      <c r="I6" s="216" t="s">
        <v>132</v>
      </c>
      <c r="J6" s="487" t="s">
        <v>331</v>
      </c>
      <c r="K6" s="38"/>
    </row>
    <row r="7" spans="1:19" ht="15" customHeight="1" thickBot="1">
      <c r="A7" s="3"/>
      <c r="B7" s="55" t="s">
        <v>52</v>
      </c>
      <c r="C7" s="43" t="s">
        <v>128</v>
      </c>
      <c r="D7" s="43" t="s">
        <v>128</v>
      </c>
      <c r="E7" s="55" t="s">
        <v>128</v>
      </c>
      <c r="F7" s="43" t="s">
        <v>128</v>
      </c>
      <c r="G7" s="43" t="s">
        <v>128</v>
      </c>
      <c r="H7" s="43" t="s">
        <v>127</v>
      </c>
      <c r="I7" s="43" t="s">
        <v>127</v>
      </c>
      <c r="J7" s="55"/>
      <c r="K7" s="42" t="s">
        <v>25</v>
      </c>
    </row>
    <row r="8" spans="1:19" s="265" customFormat="1" ht="15" customHeight="1" thickTop="1">
      <c r="B8" s="370" t="s">
        <v>350</v>
      </c>
      <c r="C8" s="363">
        <v>6</v>
      </c>
      <c r="D8" s="363">
        <v>19</v>
      </c>
      <c r="E8" s="363">
        <v>46</v>
      </c>
      <c r="F8" s="363">
        <v>121</v>
      </c>
      <c r="G8" s="363">
        <v>46</v>
      </c>
      <c r="H8" s="363">
        <v>2360</v>
      </c>
      <c r="I8" s="363">
        <v>5422</v>
      </c>
      <c r="J8" s="364">
        <v>3169541</v>
      </c>
      <c r="K8" s="371" t="s">
        <v>483</v>
      </c>
      <c r="N8" s="376"/>
      <c r="O8" s="376"/>
      <c r="S8" s="376"/>
    </row>
    <row r="9" spans="1:19" s="265" customFormat="1" ht="15" customHeight="1">
      <c r="B9" s="503" t="s">
        <v>29</v>
      </c>
      <c r="C9" s="79">
        <v>28</v>
      </c>
      <c r="D9" s="79">
        <v>92</v>
      </c>
      <c r="E9" s="79">
        <v>140</v>
      </c>
      <c r="F9" s="79">
        <v>564</v>
      </c>
      <c r="G9" s="79">
        <v>315</v>
      </c>
      <c r="H9" s="79">
        <v>9657</v>
      </c>
      <c r="I9" s="79">
        <v>30085</v>
      </c>
      <c r="J9" s="77">
        <v>12200468</v>
      </c>
      <c r="K9" s="479" t="s">
        <v>30</v>
      </c>
      <c r="N9" s="376"/>
      <c r="O9" s="376"/>
      <c r="S9" s="376"/>
    </row>
    <row r="10" spans="1:19" s="265" customFormat="1" ht="15" customHeight="1">
      <c r="B10" s="362" t="s">
        <v>3</v>
      </c>
      <c r="C10" s="363">
        <v>9</v>
      </c>
      <c r="D10" s="363">
        <v>21</v>
      </c>
      <c r="E10" s="363">
        <v>32</v>
      </c>
      <c r="F10" s="363">
        <v>74</v>
      </c>
      <c r="G10" s="363">
        <v>42</v>
      </c>
      <c r="H10" s="363">
        <v>2610</v>
      </c>
      <c r="I10" s="363">
        <v>4176</v>
      </c>
      <c r="J10" s="364">
        <v>1863702</v>
      </c>
      <c r="K10" s="367" t="s">
        <v>15</v>
      </c>
      <c r="N10" s="376"/>
      <c r="O10" s="376"/>
      <c r="S10" s="376"/>
    </row>
    <row r="11" spans="1:19" s="265" customFormat="1" ht="15" customHeight="1">
      <c r="B11" s="543" t="s">
        <v>340</v>
      </c>
      <c r="C11" s="79">
        <v>13</v>
      </c>
      <c r="D11" s="79">
        <v>44</v>
      </c>
      <c r="E11" s="79">
        <v>77</v>
      </c>
      <c r="F11" s="79">
        <v>134</v>
      </c>
      <c r="G11" s="79">
        <v>70</v>
      </c>
      <c r="H11" s="79">
        <v>4498</v>
      </c>
      <c r="I11" s="79">
        <v>10082</v>
      </c>
      <c r="J11" s="77">
        <v>3711720</v>
      </c>
      <c r="K11" s="479" t="s">
        <v>336</v>
      </c>
      <c r="N11" s="376"/>
      <c r="O11" s="376"/>
      <c r="S11" s="376"/>
    </row>
    <row r="12" spans="1:19" s="265" customFormat="1" ht="15" customHeight="1">
      <c r="B12" s="370" t="s">
        <v>4</v>
      </c>
      <c r="C12" s="363">
        <v>261</v>
      </c>
      <c r="D12" s="363">
        <v>1152</v>
      </c>
      <c r="E12" s="363">
        <v>1770</v>
      </c>
      <c r="F12" s="363">
        <v>3923</v>
      </c>
      <c r="G12" s="363">
        <v>1539</v>
      </c>
      <c r="H12" s="363">
        <v>133669</v>
      </c>
      <c r="I12" s="363">
        <v>435401</v>
      </c>
      <c r="J12" s="364">
        <v>194823618</v>
      </c>
      <c r="K12" s="371" t="s">
        <v>16</v>
      </c>
      <c r="N12" s="376"/>
      <c r="O12" s="376"/>
      <c r="S12" s="376"/>
    </row>
    <row r="13" spans="1:19" s="265" customFormat="1" ht="15" customHeight="1">
      <c r="B13" s="503" t="s">
        <v>5</v>
      </c>
      <c r="C13" s="79">
        <v>2</v>
      </c>
      <c r="D13" s="79">
        <v>4</v>
      </c>
      <c r="E13" s="79">
        <v>6</v>
      </c>
      <c r="F13" s="79">
        <v>11</v>
      </c>
      <c r="G13" s="79">
        <v>15</v>
      </c>
      <c r="H13" s="79">
        <v>1891</v>
      </c>
      <c r="I13" s="79">
        <v>2149</v>
      </c>
      <c r="J13" s="77">
        <v>1353726</v>
      </c>
      <c r="K13" s="479" t="s">
        <v>23</v>
      </c>
      <c r="N13" s="376"/>
      <c r="O13" s="376"/>
      <c r="S13" s="376"/>
    </row>
    <row r="14" spans="1:19" s="265" customFormat="1" ht="15" customHeight="1">
      <c r="B14" s="370" t="s">
        <v>6</v>
      </c>
      <c r="C14" s="363">
        <v>40</v>
      </c>
      <c r="D14" s="363">
        <v>143</v>
      </c>
      <c r="E14" s="363">
        <v>185</v>
      </c>
      <c r="F14" s="363">
        <v>427</v>
      </c>
      <c r="G14" s="363">
        <v>117</v>
      </c>
      <c r="H14" s="363">
        <v>9514</v>
      </c>
      <c r="I14" s="363">
        <v>32060</v>
      </c>
      <c r="J14" s="364">
        <v>11058504</v>
      </c>
      <c r="K14" s="371" t="s">
        <v>484</v>
      </c>
      <c r="N14" s="376"/>
      <c r="O14" s="376"/>
      <c r="S14" s="376"/>
    </row>
    <row r="15" spans="1:19" s="265" customFormat="1" ht="15" customHeight="1">
      <c r="B15" s="503" t="s">
        <v>11</v>
      </c>
      <c r="C15" s="79">
        <v>2</v>
      </c>
      <c r="D15" s="79">
        <v>6</v>
      </c>
      <c r="E15" s="79">
        <v>8</v>
      </c>
      <c r="F15" s="79">
        <v>20</v>
      </c>
      <c r="G15" s="79">
        <v>12</v>
      </c>
      <c r="H15" s="79">
        <v>788</v>
      </c>
      <c r="I15" s="79">
        <v>1839</v>
      </c>
      <c r="J15" s="77">
        <v>847115</v>
      </c>
      <c r="K15" s="479" t="s">
        <v>21</v>
      </c>
      <c r="N15" s="376"/>
      <c r="O15" s="376"/>
      <c r="S15" s="376"/>
    </row>
    <row r="16" spans="1:19" s="265" customFormat="1" ht="18" customHeight="1">
      <c r="B16" s="370" t="s">
        <v>2</v>
      </c>
      <c r="C16" s="363">
        <v>1</v>
      </c>
      <c r="D16" s="363">
        <v>4</v>
      </c>
      <c r="E16" s="363">
        <v>9</v>
      </c>
      <c r="F16" s="363">
        <v>19</v>
      </c>
      <c r="G16" s="363">
        <v>2</v>
      </c>
      <c r="H16" s="363">
        <v>761</v>
      </c>
      <c r="I16" s="363">
        <v>2121</v>
      </c>
      <c r="J16" s="364">
        <v>635500</v>
      </c>
      <c r="K16" s="372" t="s">
        <v>14</v>
      </c>
      <c r="N16" s="376"/>
      <c r="O16" s="376"/>
      <c r="S16" s="376"/>
    </row>
    <row r="17" spans="2:19" s="265" customFormat="1" ht="15" customHeight="1">
      <c r="B17" s="503" t="s">
        <v>7</v>
      </c>
      <c r="C17" s="79">
        <v>8</v>
      </c>
      <c r="D17" s="79">
        <v>38</v>
      </c>
      <c r="E17" s="79">
        <v>71</v>
      </c>
      <c r="F17" s="79">
        <v>166</v>
      </c>
      <c r="G17" s="79">
        <v>28</v>
      </c>
      <c r="H17" s="79">
        <v>4824</v>
      </c>
      <c r="I17" s="79">
        <v>19644</v>
      </c>
      <c r="J17" s="77">
        <v>9451890</v>
      </c>
      <c r="K17" s="479" t="s">
        <v>17</v>
      </c>
      <c r="N17" s="376"/>
      <c r="O17" s="376"/>
      <c r="S17" s="376"/>
    </row>
    <row r="18" spans="2:19" s="265" customFormat="1" ht="15" customHeight="1">
      <c r="B18" s="370" t="s">
        <v>8</v>
      </c>
      <c r="C18" s="363">
        <v>5</v>
      </c>
      <c r="D18" s="363">
        <v>15</v>
      </c>
      <c r="E18" s="363">
        <v>16</v>
      </c>
      <c r="F18" s="363">
        <v>27</v>
      </c>
      <c r="G18" s="363">
        <v>30</v>
      </c>
      <c r="H18" s="363">
        <v>1659</v>
      </c>
      <c r="I18" s="363">
        <v>3757</v>
      </c>
      <c r="J18" s="364">
        <v>1190943</v>
      </c>
      <c r="K18" s="371" t="s">
        <v>18</v>
      </c>
      <c r="N18" s="376"/>
      <c r="O18" s="376"/>
      <c r="S18" s="376"/>
    </row>
    <row r="19" spans="2:19" s="265" customFormat="1" ht="15" customHeight="1">
      <c r="B19" s="503" t="s">
        <v>9</v>
      </c>
      <c r="C19" s="79">
        <v>6</v>
      </c>
      <c r="D19" s="79">
        <v>19</v>
      </c>
      <c r="E19" s="79">
        <v>38</v>
      </c>
      <c r="F19" s="79">
        <v>91</v>
      </c>
      <c r="G19" s="79">
        <v>31</v>
      </c>
      <c r="H19" s="79">
        <v>2069</v>
      </c>
      <c r="I19" s="79">
        <v>4810</v>
      </c>
      <c r="J19" s="77">
        <v>1677834</v>
      </c>
      <c r="K19" s="479" t="s">
        <v>19</v>
      </c>
      <c r="N19" s="376"/>
      <c r="O19" s="376"/>
      <c r="S19" s="376"/>
    </row>
    <row r="20" spans="2:19" s="265" customFormat="1" ht="15" customHeight="1">
      <c r="B20" s="370" t="s">
        <v>10</v>
      </c>
      <c r="C20" s="363">
        <v>12</v>
      </c>
      <c r="D20" s="363">
        <v>47</v>
      </c>
      <c r="E20" s="363">
        <v>67</v>
      </c>
      <c r="F20" s="363">
        <v>128</v>
      </c>
      <c r="G20" s="363">
        <v>24</v>
      </c>
      <c r="H20" s="363">
        <v>3409</v>
      </c>
      <c r="I20" s="363">
        <v>11157</v>
      </c>
      <c r="J20" s="364">
        <v>3891512</v>
      </c>
      <c r="K20" s="371" t="s">
        <v>20</v>
      </c>
      <c r="N20" s="376"/>
      <c r="O20" s="376"/>
      <c r="S20" s="376"/>
    </row>
    <row r="21" spans="2:19" s="265" customFormat="1" ht="15" customHeight="1">
      <c r="B21" s="503" t="s">
        <v>12</v>
      </c>
      <c r="C21" s="79">
        <v>1</v>
      </c>
      <c r="D21" s="79">
        <v>2</v>
      </c>
      <c r="E21" s="79">
        <v>2</v>
      </c>
      <c r="F21" s="79">
        <v>8</v>
      </c>
      <c r="G21" s="79">
        <v>1</v>
      </c>
      <c r="H21" s="79">
        <v>228</v>
      </c>
      <c r="I21" s="79">
        <v>438</v>
      </c>
      <c r="J21" s="77">
        <v>208392</v>
      </c>
      <c r="K21" s="479" t="s">
        <v>24</v>
      </c>
      <c r="N21" s="376"/>
      <c r="O21" s="376"/>
      <c r="S21" s="376"/>
    </row>
    <row r="22" spans="2:19" s="265" customFormat="1" ht="15" customHeight="1" thickBot="1">
      <c r="B22" s="370" t="s">
        <v>13</v>
      </c>
      <c r="C22" s="363">
        <v>2</v>
      </c>
      <c r="D22" s="363">
        <v>6</v>
      </c>
      <c r="E22" s="363">
        <v>10</v>
      </c>
      <c r="F22" s="363">
        <v>30</v>
      </c>
      <c r="G22" s="363">
        <v>6</v>
      </c>
      <c r="H22" s="363">
        <v>774</v>
      </c>
      <c r="I22" s="363">
        <v>2119</v>
      </c>
      <c r="J22" s="364">
        <v>847616</v>
      </c>
      <c r="K22" s="371" t="s">
        <v>22</v>
      </c>
      <c r="N22" s="376"/>
      <c r="O22" s="376"/>
      <c r="S22" s="376"/>
    </row>
    <row r="23" spans="2:19" ht="18.75" customHeight="1" thickBot="1">
      <c r="B23" s="171" t="s">
        <v>0</v>
      </c>
      <c r="C23" s="170">
        <f t="shared" ref="C23:J23" si="0">SUM(C8:C22)</f>
        <v>396</v>
      </c>
      <c r="D23" s="170">
        <f t="shared" si="0"/>
        <v>1612</v>
      </c>
      <c r="E23" s="170">
        <f t="shared" si="0"/>
        <v>2477</v>
      </c>
      <c r="F23" s="170">
        <f t="shared" si="0"/>
        <v>5743</v>
      </c>
      <c r="G23" s="170">
        <f t="shared" si="0"/>
        <v>2278</v>
      </c>
      <c r="H23" s="170">
        <f t="shared" si="0"/>
        <v>178711</v>
      </c>
      <c r="I23" s="170">
        <f t="shared" si="0"/>
        <v>565260</v>
      </c>
      <c r="J23" s="170">
        <f t="shared" si="0"/>
        <v>246932081</v>
      </c>
      <c r="K23" s="172" t="s">
        <v>1</v>
      </c>
      <c r="N23" s="624"/>
      <c r="O23" s="376"/>
    </row>
    <row r="24" spans="2:19" ht="13.5" thickTop="1">
      <c r="B24" s="859"/>
      <c r="C24" s="859"/>
      <c r="D24" s="859"/>
      <c r="E24" s="859"/>
      <c r="F24" s="859"/>
    </row>
    <row r="25" spans="2:19">
      <c r="B25" s="13"/>
      <c r="C25" s="13"/>
      <c r="D25" s="13"/>
      <c r="E25" s="13"/>
      <c r="F25" s="13"/>
      <c r="K25" s="7"/>
      <c r="L25" s="7"/>
    </row>
  </sheetData>
  <mergeCells count="5">
    <mergeCell ref="B1:K1"/>
    <mergeCell ref="B4:C4"/>
    <mergeCell ref="D4:E4"/>
    <mergeCell ref="B2:K2"/>
    <mergeCell ref="B24:F24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F0"/>
  </sheetPr>
  <dimension ref="B1:X16"/>
  <sheetViews>
    <sheetView rightToLeft="1" zoomScaleNormal="100" zoomScaleSheetLayoutView="100" workbookViewId="0">
      <selection activeCell="F17" sqref="F17"/>
    </sheetView>
  </sheetViews>
  <sheetFormatPr defaultRowHeight="12.75"/>
  <cols>
    <col min="1" max="1" width="0.28515625" customWidth="1"/>
    <col min="2" max="2" width="12.140625" customWidth="1"/>
    <col min="3" max="3" width="12.140625" style="6" customWidth="1"/>
    <col min="4" max="5" width="10" style="6" customWidth="1"/>
    <col min="6" max="6" width="11.28515625" style="6" customWidth="1"/>
    <col min="7" max="7" width="12.7109375" customWidth="1"/>
    <col min="8" max="8" width="20.42578125" customWidth="1"/>
    <col min="9" max="9" width="16.5703125" customWidth="1"/>
    <col min="10" max="10" width="15" customWidth="1"/>
    <col min="12" max="12" width="15.42578125" bestFit="1" customWidth="1"/>
  </cols>
  <sheetData>
    <row r="1" spans="2:24" ht="15" customHeight="1">
      <c r="B1" s="838" t="s">
        <v>442</v>
      </c>
      <c r="C1" s="838"/>
      <c r="D1" s="838"/>
      <c r="E1" s="838"/>
      <c r="F1" s="838"/>
      <c r="G1" s="838"/>
      <c r="H1" s="838"/>
      <c r="I1" s="838"/>
      <c r="J1" s="838"/>
    </row>
    <row r="2" spans="2:24" ht="15.75" customHeight="1">
      <c r="B2" s="853" t="s">
        <v>443</v>
      </c>
      <c r="C2" s="853"/>
      <c r="D2" s="853"/>
      <c r="E2" s="853"/>
      <c r="F2" s="853"/>
      <c r="G2" s="853"/>
      <c r="H2" s="853"/>
      <c r="I2" s="853"/>
      <c r="J2" s="853"/>
    </row>
    <row r="3" spans="2:24">
      <c r="B3" s="853"/>
      <c r="C3" s="853"/>
      <c r="D3" s="853"/>
      <c r="E3" s="853"/>
      <c r="F3" s="853"/>
      <c r="G3" s="853"/>
      <c r="H3" s="853"/>
      <c r="I3" s="853"/>
      <c r="J3" s="853"/>
    </row>
    <row r="4" spans="2:24" s="6" customFormat="1" ht="15">
      <c r="B4" s="190"/>
      <c r="C4" s="245"/>
      <c r="D4" s="245"/>
      <c r="E4" s="245"/>
      <c r="F4" s="245"/>
      <c r="G4" s="190"/>
      <c r="H4" s="190"/>
      <c r="I4" s="190"/>
      <c r="J4" s="201" t="s">
        <v>204</v>
      </c>
    </row>
    <row r="5" spans="2:24" ht="15" customHeight="1" thickBot="1">
      <c r="B5" s="236" t="s">
        <v>372</v>
      </c>
      <c r="C5" s="246" t="s">
        <v>407</v>
      </c>
      <c r="D5" s="246"/>
      <c r="E5" s="246"/>
      <c r="F5" s="246"/>
      <c r="G5" s="24"/>
      <c r="H5" s="851" t="s">
        <v>312</v>
      </c>
      <c r="I5" s="851"/>
      <c r="J5" s="25" t="s">
        <v>109</v>
      </c>
    </row>
    <row r="6" spans="2:24" ht="27" customHeight="1">
      <c r="B6" s="41"/>
      <c r="C6" s="829" t="s">
        <v>26</v>
      </c>
      <c r="D6" s="829" t="s">
        <v>338</v>
      </c>
      <c r="E6" s="829" t="s">
        <v>104</v>
      </c>
      <c r="F6" s="829" t="s">
        <v>339</v>
      </c>
      <c r="G6" s="830" t="s">
        <v>105</v>
      </c>
      <c r="H6" s="830" t="s">
        <v>79</v>
      </c>
      <c r="I6" s="830" t="s">
        <v>206</v>
      </c>
      <c r="J6" s="35"/>
    </row>
    <row r="7" spans="2:24" ht="25.5" customHeight="1">
      <c r="B7" s="18"/>
      <c r="C7" s="493" t="s">
        <v>27</v>
      </c>
      <c r="D7" s="493" t="s">
        <v>311</v>
      </c>
      <c r="E7" s="493" t="s">
        <v>147</v>
      </c>
      <c r="F7" s="493" t="s">
        <v>155</v>
      </c>
      <c r="G7" s="831" t="s">
        <v>140</v>
      </c>
      <c r="H7" s="831" t="s">
        <v>132</v>
      </c>
      <c r="I7" s="832" t="s">
        <v>134</v>
      </c>
      <c r="J7" s="38"/>
    </row>
    <row r="8" spans="2:24" ht="36.75" customHeight="1" thickBot="1">
      <c r="B8" s="42" t="s">
        <v>50</v>
      </c>
      <c r="C8" s="43" t="s">
        <v>128</v>
      </c>
      <c r="D8" s="43" t="s">
        <v>128</v>
      </c>
      <c r="E8" s="43" t="s">
        <v>128</v>
      </c>
      <c r="F8" s="43" t="s">
        <v>128</v>
      </c>
      <c r="G8" s="43" t="s">
        <v>128</v>
      </c>
      <c r="H8" s="43" t="s">
        <v>127</v>
      </c>
      <c r="I8" s="813"/>
      <c r="J8" s="42" t="s">
        <v>25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2:24" s="141" customFormat="1" ht="15" customHeight="1" thickTop="1">
      <c r="B9" s="52" t="s">
        <v>350</v>
      </c>
      <c r="C9" s="53">
        <v>1</v>
      </c>
      <c r="D9" s="53">
        <v>2</v>
      </c>
      <c r="E9" s="53">
        <v>2</v>
      </c>
      <c r="F9" s="53">
        <v>4</v>
      </c>
      <c r="G9" s="78">
        <v>0</v>
      </c>
      <c r="H9" s="78">
        <v>250</v>
      </c>
      <c r="I9" s="143">
        <v>150000</v>
      </c>
      <c r="J9" s="53" t="s">
        <v>483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2:24" s="6" customFormat="1" ht="15" customHeight="1">
      <c r="B10" s="32" t="s">
        <v>4</v>
      </c>
      <c r="C10" s="15">
        <v>6</v>
      </c>
      <c r="D10" s="15">
        <v>22</v>
      </c>
      <c r="E10" s="15">
        <v>33</v>
      </c>
      <c r="F10" s="15">
        <v>59</v>
      </c>
      <c r="G10" s="76">
        <v>23</v>
      </c>
      <c r="H10" s="76">
        <v>4373</v>
      </c>
      <c r="I10" s="77">
        <v>1946110</v>
      </c>
      <c r="J10" s="15" t="s">
        <v>16</v>
      </c>
    </row>
    <row r="11" spans="2:24" s="141" customFormat="1" ht="15" customHeight="1">
      <c r="B11" s="52" t="s">
        <v>6</v>
      </c>
      <c r="C11" s="53">
        <v>5</v>
      </c>
      <c r="D11" s="53">
        <v>15</v>
      </c>
      <c r="E11" s="53">
        <v>20</v>
      </c>
      <c r="F11" s="53">
        <v>34</v>
      </c>
      <c r="G11" s="78">
        <v>11</v>
      </c>
      <c r="H11" s="78">
        <v>3983</v>
      </c>
      <c r="I11" s="143">
        <v>1348877</v>
      </c>
      <c r="J11" s="53" t="s">
        <v>484</v>
      </c>
      <c r="K11" s="6"/>
      <c r="L11" s="6"/>
      <c r="M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2:24" s="6" customFormat="1" ht="15" customHeight="1">
      <c r="B12" s="32" t="s">
        <v>7</v>
      </c>
      <c r="C12" s="15">
        <v>1</v>
      </c>
      <c r="D12" s="15">
        <v>3</v>
      </c>
      <c r="E12" s="15">
        <v>9</v>
      </c>
      <c r="F12" s="15">
        <v>21</v>
      </c>
      <c r="G12" s="76">
        <v>3</v>
      </c>
      <c r="H12" s="76">
        <v>601</v>
      </c>
      <c r="I12" s="77">
        <v>273000</v>
      </c>
      <c r="J12" s="15" t="s">
        <v>17</v>
      </c>
    </row>
    <row r="13" spans="2:24" s="6" customFormat="1" ht="15" customHeight="1">
      <c r="B13" s="761" t="s">
        <v>9</v>
      </c>
      <c r="C13" s="371">
        <v>1</v>
      </c>
      <c r="D13" s="371">
        <v>1</v>
      </c>
      <c r="E13" s="371">
        <v>1</v>
      </c>
      <c r="F13" s="371">
        <v>2</v>
      </c>
      <c r="G13" s="363">
        <v>0</v>
      </c>
      <c r="H13" s="363">
        <v>92</v>
      </c>
      <c r="I13" s="364">
        <v>11040</v>
      </c>
      <c r="J13" s="371" t="s">
        <v>19</v>
      </c>
    </row>
    <row r="14" spans="2:24" s="141" customFormat="1" ht="15" customHeight="1" thickBot="1">
      <c r="B14" s="32" t="s">
        <v>10</v>
      </c>
      <c r="C14" s="15">
        <v>1</v>
      </c>
      <c r="D14" s="15">
        <v>1</v>
      </c>
      <c r="E14" s="15">
        <v>1</v>
      </c>
      <c r="F14" s="15">
        <v>1</v>
      </c>
      <c r="G14" s="76">
        <v>7</v>
      </c>
      <c r="H14" s="826">
        <v>1036</v>
      </c>
      <c r="I14" s="645">
        <v>362600</v>
      </c>
      <c r="J14" s="827" t="s">
        <v>20</v>
      </c>
      <c r="K14" s="6"/>
      <c r="L14" s="6"/>
      <c r="M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2:24" s="301" customFormat="1" ht="16.5" customHeight="1" thickBot="1">
      <c r="B15" s="357" t="s">
        <v>0</v>
      </c>
      <c r="C15" s="358">
        <f>SUM(C9:C14)</f>
        <v>15</v>
      </c>
      <c r="D15" s="358">
        <f t="shared" ref="D15:I15" si="0">SUM(D9:D14)</f>
        <v>44</v>
      </c>
      <c r="E15" s="358">
        <f t="shared" si="0"/>
        <v>66</v>
      </c>
      <c r="F15" s="358">
        <f t="shared" si="0"/>
        <v>121</v>
      </c>
      <c r="G15" s="358">
        <f t="shared" si="0"/>
        <v>44</v>
      </c>
      <c r="H15" s="828">
        <f t="shared" si="0"/>
        <v>10335</v>
      </c>
      <c r="I15" s="828">
        <f t="shared" si="0"/>
        <v>4091627</v>
      </c>
      <c r="J15" s="825" t="s">
        <v>1</v>
      </c>
      <c r="K15" s="6"/>
      <c r="L15" s="6"/>
      <c r="M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2:24">
      <c r="B16" s="6"/>
      <c r="H16" s="356"/>
      <c r="J16" s="6"/>
      <c r="K16" s="6"/>
      <c r="L16" s="6"/>
      <c r="M16" s="6"/>
      <c r="O16" s="6"/>
      <c r="P16" s="6"/>
      <c r="Q16" s="6"/>
      <c r="R16" s="6"/>
      <c r="S16" s="6"/>
      <c r="T16" s="6"/>
      <c r="U16" s="6"/>
      <c r="V16" s="6"/>
      <c r="W16" s="6"/>
      <c r="X16" s="6"/>
    </row>
  </sheetData>
  <mergeCells count="3">
    <mergeCell ref="B1:J1"/>
    <mergeCell ref="B2:J3"/>
    <mergeCell ref="H5:I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F0"/>
  </sheetPr>
  <dimension ref="A1:L29"/>
  <sheetViews>
    <sheetView rightToLeft="1" topLeftCell="B1" zoomScale="90" zoomScaleNormal="90" zoomScaleSheetLayoutView="100" workbookViewId="0">
      <selection activeCell="F17" sqref="F17"/>
    </sheetView>
  </sheetViews>
  <sheetFormatPr defaultRowHeight="12.75"/>
  <cols>
    <col min="1" max="1" width="1.85546875" hidden="1" customWidth="1"/>
    <col min="2" max="2" width="14.5703125" customWidth="1"/>
    <col min="3" max="3" width="11" customWidth="1"/>
    <col min="4" max="4" width="11" style="6" customWidth="1"/>
    <col min="5" max="5" width="11.7109375" style="277" customWidth="1"/>
    <col min="6" max="7" width="16.42578125" customWidth="1"/>
    <col min="8" max="8" width="19.28515625" customWidth="1"/>
    <col min="9" max="9" width="15.5703125" customWidth="1"/>
    <col min="10" max="10" width="2" customWidth="1"/>
    <col min="12" max="12" width="15.42578125" bestFit="1" customWidth="1"/>
  </cols>
  <sheetData>
    <row r="1" spans="1:12" ht="15">
      <c r="A1" s="18"/>
      <c r="B1" s="838" t="s">
        <v>444</v>
      </c>
      <c r="C1" s="838"/>
      <c r="D1" s="838"/>
      <c r="E1" s="838"/>
      <c r="F1" s="838"/>
      <c r="G1" s="838"/>
      <c r="H1" s="838"/>
      <c r="I1" s="838"/>
    </row>
    <row r="2" spans="1:12" ht="15" customHeight="1">
      <c r="A2" s="18"/>
      <c r="B2" s="866" t="s">
        <v>445</v>
      </c>
      <c r="C2" s="866"/>
      <c r="D2" s="866"/>
      <c r="E2" s="866"/>
      <c r="F2" s="866"/>
      <c r="G2" s="866"/>
      <c r="H2" s="866"/>
      <c r="I2" s="866"/>
    </row>
    <row r="3" spans="1:12" ht="16.5" customHeight="1">
      <c r="A3" s="18"/>
      <c r="B3" s="866"/>
      <c r="C3" s="866"/>
      <c r="D3" s="866"/>
      <c r="E3" s="866"/>
      <c r="F3" s="866"/>
      <c r="G3" s="866"/>
      <c r="H3" s="866"/>
      <c r="I3" s="866"/>
    </row>
    <row r="4" spans="1:12" s="6" customFormat="1" ht="16.5" customHeight="1">
      <c r="A4" s="18"/>
      <c r="B4" s="193"/>
      <c r="C4" s="193"/>
      <c r="D4" s="462"/>
      <c r="E4" s="276"/>
      <c r="F4" s="193"/>
      <c r="G4" s="193"/>
      <c r="H4" s="868" t="s">
        <v>204</v>
      </c>
      <c r="I4" s="868"/>
      <c r="J4" s="202"/>
    </row>
    <row r="5" spans="1:12" ht="15" customHeight="1" thickBot="1">
      <c r="A5" s="18"/>
      <c r="B5" s="867" t="s">
        <v>398</v>
      </c>
      <c r="C5" s="867"/>
      <c r="D5" s="463"/>
      <c r="E5" s="49"/>
      <c r="F5" s="18"/>
      <c r="G5" s="862" t="s">
        <v>144</v>
      </c>
      <c r="H5" s="862"/>
      <c r="I5" s="49" t="s">
        <v>181</v>
      </c>
    </row>
    <row r="6" spans="1:12" ht="34.5" customHeight="1">
      <c r="A6" s="18"/>
      <c r="B6" s="37"/>
      <c r="C6" s="62" t="s">
        <v>116</v>
      </c>
      <c r="D6" s="283" t="s">
        <v>393</v>
      </c>
      <c r="E6" s="269" t="s">
        <v>351</v>
      </c>
      <c r="F6" s="62" t="s">
        <v>117</v>
      </c>
      <c r="G6" s="62" t="s">
        <v>79</v>
      </c>
      <c r="H6" s="485" t="s">
        <v>125</v>
      </c>
      <c r="I6" s="37"/>
    </row>
    <row r="7" spans="1:12" ht="30.75" customHeight="1">
      <c r="A7" s="40"/>
      <c r="B7" s="18"/>
      <c r="C7" s="282" t="s">
        <v>287</v>
      </c>
      <c r="D7" s="282"/>
      <c r="E7" s="275"/>
      <c r="F7" s="282" t="s">
        <v>138</v>
      </c>
      <c r="G7" s="45" t="s">
        <v>137</v>
      </c>
      <c r="H7" s="486" t="s">
        <v>134</v>
      </c>
      <c r="I7" s="18"/>
    </row>
    <row r="8" spans="1:12" ht="24" customHeight="1" thickBot="1">
      <c r="A8" s="865" t="s">
        <v>52</v>
      </c>
      <c r="B8" s="865"/>
      <c r="C8" s="55" t="s">
        <v>128</v>
      </c>
      <c r="D8" s="464" t="s">
        <v>397</v>
      </c>
      <c r="E8" s="489" t="s">
        <v>397</v>
      </c>
      <c r="F8" s="55" t="s">
        <v>127</v>
      </c>
      <c r="G8" s="55" t="s">
        <v>127</v>
      </c>
      <c r="H8" s="55"/>
      <c r="I8" s="59" t="s">
        <v>25</v>
      </c>
    </row>
    <row r="9" spans="1:12" s="265" customFormat="1" ht="15" customHeight="1" thickTop="1">
      <c r="A9" s="264"/>
      <c r="B9" s="362" t="s">
        <v>350</v>
      </c>
      <c r="C9" s="363">
        <v>1</v>
      </c>
      <c r="D9" s="363">
        <v>1</v>
      </c>
      <c r="E9" s="381">
        <v>1</v>
      </c>
      <c r="F9" s="363">
        <v>226</v>
      </c>
      <c r="G9" s="363">
        <v>163</v>
      </c>
      <c r="H9" s="364">
        <v>78010</v>
      </c>
      <c r="I9" s="371" t="s">
        <v>483</v>
      </c>
      <c r="L9" s="625"/>
    </row>
    <row r="10" spans="1:12" s="265" customFormat="1" ht="15" customHeight="1">
      <c r="A10" s="264"/>
      <c r="B10" s="474" t="s">
        <v>3</v>
      </c>
      <c r="C10" s="79">
        <v>1</v>
      </c>
      <c r="D10" s="79">
        <v>0</v>
      </c>
      <c r="E10" s="157">
        <v>2</v>
      </c>
      <c r="F10" s="79">
        <v>243</v>
      </c>
      <c r="G10" s="79">
        <v>511</v>
      </c>
      <c r="H10" s="77">
        <v>231228</v>
      </c>
      <c r="I10" s="479" t="s">
        <v>15</v>
      </c>
      <c r="L10" s="625"/>
    </row>
    <row r="11" spans="1:12" s="265" customFormat="1" ht="15" customHeight="1">
      <c r="A11" s="264"/>
      <c r="B11" s="362" t="s">
        <v>4</v>
      </c>
      <c r="C11" s="363">
        <v>4</v>
      </c>
      <c r="D11" s="363">
        <v>1</v>
      </c>
      <c r="E11" s="381">
        <v>3</v>
      </c>
      <c r="F11" s="363">
        <v>11609</v>
      </c>
      <c r="G11" s="363">
        <v>15340</v>
      </c>
      <c r="H11" s="364">
        <v>6441630</v>
      </c>
      <c r="I11" s="371" t="s">
        <v>16</v>
      </c>
      <c r="L11" s="625"/>
    </row>
    <row r="12" spans="1:12" s="265" customFormat="1" ht="15" customHeight="1">
      <c r="A12" s="264"/>
      <c r="B12" s="760" t="s">
        <v>5</v>
      </c>
      <c r="C12" s="79">
        <v>2</v>
      </c>
      <c r="D12" s="79">
        <v>0</v>
      </c>
      <c r="E12" s="157">
        <v>1</v>
      </c>
      <c r="F12" s="79">
        <v>814</v>
      </c>
      <c r="G12" s="79">
        <v>545</v>
      </c>
      <c r="H12" s="77">
        <v>217932</v>
      </c>
      <c r="I12" s="157" t="s">
        <v>23</v>
      </c>
      <c r="L12" s="625"/>
    </row>
    <row r="13" spans="1:12" s="265" customFormat="1" ht="15" customHeight="1">
      <c r="A13" s="264"/>
      <c r="B13" s="362" t="s">
        <v>6</v>
      </c>
      <c r="C13" s="363">
        <v>4</v>
      </c>
      <c r="D13" s="363">
        <v>0</v>
      </c>
      <c r="E13" s="381">
        <v>0</v>
      </c>
      <c r="F13" s="363">
        <v>4136</v>
      </c>
      <c r="G13" s="363">
        <v>2190</v>
      </c>
      <c r="H13" s="364">
        <v>681024</v>
      </c>
      <c r="I13" s="381" t="s">
        <v>484</v>
      </c>
      <c r="L13" s="625"/>
    </row>
    <row r="14" spans="1:12" s="265" customFormat="1" ht="15" customHeight="1">
      <c r="A14" s="264"/>
      <c r="B14" s="760" t="s">
        <v>11</v>
      </c>
      <c r="C14" s="79">
        <v>1</v>
      </c>
      <c r="D14" s="79">
        <v>0</v>
      </c>
      <c r="E14" s="157">
        <v>0</v>
      </c>
      <c r="F14" s="79">
        <v>296</v>
      </c>
      <c r="G14" s="79">
        <v>120</v>
      </c>
      <c r="H14" s="77">
        <v>60125</v>
      </c>
      <c r="I14" s="157" t="s">
        <v>21</v>
      </c>
      <c r="L14" s="625"/>
    </row>
    <row r="15" spans="1:12" s="265" customFormat="1" ht="15" customHeight="1">
      <c r="A15" s="264"/>
      <c r="B15" s="362" t="s">
        <v>7</v>
      </c>
      <c r="C15" s="363">
        <v>1</v>
      </c>
      <c r="D15" s="363">
        <v>0</v>
      </c>
      <c r="E15" s="381">
        <v>0</v>
      </c>
      <c r="F15" s="363">
        <v>964</v>
      </c>
      <c r="G15" s="363">
        <v>152</v>
      </c>
      <c r="H15" s="364">
        <v>53298</v>
      </c>
      <c r="I15" s="381" t="s">
        <v>17</v>
      </c>
      <c r="L15" s="625"/>
    </row>
    <row r="16" spans="1:12" s="265" customFormat="1" ht="15" customHeight="1" thickBot="1">
      <c r="A16" s="264"/>
      <c r="B16" s="760" t="s">
        <v>13</v>
      </c>
      <c r="C16" s="79">
        <v>1</v>
      </c>
      <c r="D16" s="79">
        <v>0</v>
      </c>
      <c r="E16" s="157">
        <v>0</v>
      </c>
      <c r="F16" s="79">
        <v>2043</v>
      </c>
      <c r="G16" s="79">
        <v>1600</v>
      </c>
      <c r="H16" s="77">
        <v>639840</v>
      </c>
      <c r="I16" s="157" t="s">
        <v>22</v>
      </c>
      <c r="L16" s="625"/>
    </row>
    <row r="17" spans="1:9" s="265" customFormat="1" ht="17.25" customHeight="1" thickBot="1">
      <c r="A17" s="386"/>
      <c r="B17" s="387" t="s">
        <v>0</v>
      </c>
      <c r="C17" s="388">
        <f>SUM(C9:C16)</f>
        <v>15</v>
      </c>
      <c r="D17" s="388">
        <f t="shared" ref="D17:H17" si="0">SUM(D9:D16)</f>
        <v>2</v>
      </c>
      <c r="E17" s="388">
        <f t="shared" si="0"/>
        <v>7</v>
      </c>
      <c r="F17" s="388">
        <f t="shared" si="0"/>
        <v>20331</v>
      </c>
      <c r="G17" s="388">
        <f t="shared" si="0"/>
        <v>20621</v>
      </c>
      <c r="H17" s="388">
        <f t="shared" si="0"/>
        <v>8403087</v>
      </c>
      <c r="I17" s="389" t="s">
        <v>1</v>
      </c>
    </row>
    <row r="18" spans="1:9" ht="13.5" thickTop="1">
      <c r="B18" s="360" t="s">
        <v>446</v>
      </c>
      <c r="C18" s="360"/>
      <c r="D18" s="360"/>
      <c r="E18" s="360"/>
      <c r="F18" s="360"/>
      <c r="G18" s="360"/>
    </row>
    <row r="19" spans="1:9" ht="14.25" customHeight="1">
      <c r="B19" s="187"/>
      <c r="C19" s="74"/>
      <c r="D19" s="74"/>
      <c r="E19" s="74"/>
      <c r="F19" s="74"/>
      <c r="G19" s="74"/>
      <c r="H19" s="74"/>
      <c r="I19" s="74"/>
    </row>
    <row r="20" spans="1:9">
      <c r="B20" s="74"/>
      <c r="C20" s="74"/>
      <c r="D20" s="74"/>
      <c r="E20" s="74"/>
      <c r="F20" s="74"/>
      <c r="G20" s="74"/>
      <c r="H20" s="74"/>
      <c r="I20" s="74"/>
    </row>
    <row r="23" spans="1:9">
      <c r="F23" s="6"/>
      <c r="G23" s="6"/>
    </row>
    <row r="24" spans="1:9">
      <c r="F24" s="6"/>
      <c r="G24" s="6"/>
    </row>
    <row r="25" spans="1:9">
      <c r="F25" s="6"/>
      <c r="G25" s="6"/>
    </row>
    <row r="26" spans="1:9">
      <c r="F26" s="6"/>
      <c r="G26" s="6"/>
    </row>
    <row r="27" spans="1:9">
      <c r="F27" s="6"/>
      <c r="G27" s="6"/>
    </row>
    <row r="28" spans="1:9">
      <c r="F28" s="6"/>
      <c r="G28" s="6"/>
    </row>
    <row r="29" spans="1:9">
      <c r="F29" s="6"/>
      <c r="G29" s="6"/>
    </row>
  </sheetData>
  <mergeCells count="6">
    <mergeCell ref="A8:B8"/>
    <mergeCell ref="B1:I1"/>
    <mergeCell ref="B2:I3"/>
    <mergeCell ref="B5:C5"/>
    <mergeCell ref="H4:I4"/>
    <mergeCell ref="G5:H5"/>
  </mergeCells>
  <phoneticPr fontId="3" type="noConversion"/>
  <printOptions horizontalCentered="1" verticalCentered="1"/>
  <pageMargins left="0.23622047244094491" right="1.0629921259842521" top="1.3779527559055118" bottom="1.8110236220472442" header="0.19685039370078741" footer="0.7874015748031496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27</vt:i4>
      </vt:variant>
    </vt:vector>
  </HeadingPairs>
  <TitlesOfParts>
    <vt:vector size="71" baseType="lpstr">
      <vt:lpstr>الكلفه  للسنوات</vt:lpstr>
      <vt:lpstr>مؤشرات</vt:lpstr>
      <vt:lpstr>مخطط المؤشرات</vt:lpstr>
      <vt:lpstr>دور السكن ج</vt:lpstr>
      <vt:lpstr>دور السكن م</vt:lpstr>
      <vt:lpstr>عمارات سكنيه ج و م</vt:lpstr>
      <vt:lpstr>عمارات تجاريه ج</vt:lpstr>
      <vt:lpstr>عمارات تجاريه م</vt:lpstr>
      <vt:lpstr>ابنيه صناعيه ج</vt:lpstr>
      <vt:lpstr>صناعي اضافة</vt:lpstr>
      <vt:lpstr>ابنيه تجاريه ج</vt:lpstr>
      <vt:lpstr>ابنيه تجاريه م</vt:lpstr>
      <vt:lpstr>ابنيه اجتماعيه ج</vt:lpstr>
      <vt:lpstr>ابنيه اجتماعيه م</vt:lpstr>
      <vt:lpstr>العاملين</vt:lpstr>
      <vt:lpstr>مخطط العاملين</vt:lpstr>
      <vt:lpstr>طابوق</vt:lpstr>
      <vt:lpstr>بلوك</vt:lpstr>
      <vt:lpstr>مخطط الطابوق والبلوك</vt:lpstr>
      <vt:lpstr>حجر</vt:lpstr>
      <vt:lpstr>حصى</vt:lpstr>
      <vt:lpstr>رمل</vt:lpstr>
      <vt:lpstr>مخطط الحصى</vt:lpstr>
      <vt:lpstr>سمنت</vt:lpstr>
      <vt:lpstr>جص</vt:lpstr>
      <vt:lpstr>مخطط الجص والاسمنت</vt:lpstr>
      <vt:lpstr>كاشي</vt:lpstr>
      <vt:lpstr>كاشي2</vt:lpstr>
      <vt:lpstr>مخطط الكاشي</vt:lpstr>
      <vt:lpstr>حديد</vt:lpstr>
      <vt:lpstr>ابواب</vt:lpstr>
      <vt:lpstr>شبابيك</vt:lpstr>
      <vt:lpstr>ت.كهربائيه1</vt:lpstr>
      <vt:lpstr>ت.كهربائيه2</vt:lpstr>
      <vt:lpstr>ت.صحيه1</vt:lpstr>
      <vt:lpstr>ت.صحيه2</vt:lpstr>
      <vt:lpstr>ت.صحيه3</vt:lpstr>
      <vt:lpstr>مواد انشائيه1</vt:lpstr>
      <vt:lpstr>مواد انشائيه2</vt:lpstr>
      <vt:lpstr>مواد انشائيه3</vt:lpstr>
      <vt:lpstr>مواد انشائيه4</vt:lpstr>
      <vt:lpstr>الكلفه الكليه</vt:lpstr>
      <vt:lpstr>Sheet3</vt:lpstr>
      <vt:lpstr>Sheet1</vt:lpstr>
      <vt:lpstr>ابواب!Print_Area</vt:lpstr>
      <vt:lpstr>العاملين!Print_Area</vt:lpstr>
      <vt:lpstr>'الكلفه  للسنوات'!Print_Area</vt:lpstr>
      <vt:lpstr>'الكلفه الكليه'!Print_Area</vt:lpstr>
      <vt:lpstr>بلوك!Print_Area</vt:lpstr>
      <vt:lpstr>ت.صحيه1!Print_Area</vt:lpstr>
      <vt:lpstr>ت.صحيه2!Print_Area</vt:lpstr>
      <vt:lpstr>ت.صحيه3!Print_Area</vt:lpstr>
      <vt:lpstr>ت.كهربائيه1!Print_Area</vt:lpstr>
      <vt:lpstr>ت.كهربائيه2!Print_Area</vt:lpstr>
      <vt:lpstr>حديد!Print_Area</vt:lpstr>
      <vt:lpstr>حصى!Print_Area</vt:lpstr>
      <vt:lpstr>'دور السكن ج'!Print_Area</vt:lpstr>
      <vt:lpstr>سمنت!Print_Area</vt:lpstr>
      <vt:lpstr>شبابيك!Print_Area</vt:lpstr>
      <vt:lpstr>'صناعي اضافة'!Print_Area</vt:lpstr>
      <vt:lpstr>طابوق!Print_Area</vt:lpstr>
      <vt:lpstr>'عمارات تجاريه ج'!Print_Area</vt:lpstr>
      <vt:lpstr>'عمارات تجاريه م'!Print_Area</vt:lpstr>
      <vt:lpstr>كاشي!Print_Area</vt:lpstr>
      <vt:lpstr>كاشي2!Print_Area</vt:lpstr>
      <vt:lpstr>'مخطط الطابوق والبلوك'!Print_Area</vt:lpstr>
      <vt:lpstr>'مواد انشائيه1'!Print_Area</vt:lpstr>
      <vt:lpstr>'مواد انشائيه2'!Print_Area</vt:lpstr>
      <vt:lpstr>'مواد انشائيه3'!Print_Area</vt:lpstr>
      <vt:lpstr>'مواد انشائيه4'!Print_Area</vt:lpstr>
      <vt:lpstr>مؤشرات!Print_Area</vt:lpstr>
    </vt:vector>
  </TitlesOfParts>
  <Company>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Ali Jaber</cp:lastModifiedBy>
  <cp:lastPrinted>2024-11-11T09:59:28Z</cp:lastPrinted>
  <dcterms:created xsi:type="dcterms:W3CDTF">2008-12-28T17:21:03Z</dcterms:created>
  <dcterms:modified xsi:type="dcterms:W3CDTF">2024-11-11T10:00:07Z</dcterms:modified>
</cp:coreProperties>
</file>